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hulk\redirected_folders$\hwise-maas\Desktop\One-off projects bin\"/>
    </mc:Choice>
  </mc:AlternateContent>
  <bookViews>
    <workbookView xWindow="0" yWindow="0" windowWidth="28800" windowHeight="12435"/>
  </bookViews>
  <sheets>
    <sheet name="Sheet1" sheetId="1" r:id="rId1"/>
  </sheets>
  <definedNames>
    <definedName name="_xlnm.Print_Area" localSheetId="0">Sheet1!$A$1:$H$76</definedName>
  </definedNames>
  <calcPr calcId="152511"/>
</workbook>
</file>

<file path=xl/calcChain.xml><?xml version="1.0" encoding="utf-8"?>
<calcChain xmlns="http://schemas.openxmlformats.org/spreadsheetml/2006/main">
  <c r="G67" i="1" l="1"/>
  <c r="H71" i="1" s="1"/>
  <c r="G65" i="1"/>
  <c r="F67" i="1"/>
  <c r="H41" i="1"/>
  <c r="G47" i="1"/>
  <c r="H47" i="1"/>
  <c r="G48" i="1"/>
  <c r="H48" i="1"/>
  <c r="G46" i="1"/>
  <c r="H46" i="1"/>
  <c r="G63" i="1"/>
  <c r="H62" i="1"/>
  <c r="G62" i="1"/>
  <c r="H63" i="1"/>
  <c r="G61" i="1"/>
  <c r="H61" i="1"/>
  <c r="G66" i="1"/>
  <c r="H65" i="1"/>
  <c r="H66" i="1"/>
  <c r="G64" i="1"/>
  <c r="H64" i="1"/>
  <c r="H59" i="1"/>
  <c r="G60" i="1"/>
  <c r="H60" i="1"/>
  <c r="G59" i="1"/>
  <c r="G58" i="1"/>
  <c r="H58" i="1"/>
  <c r="G57" i="1"/>
  <c r="H56" i="1"/>
  <c r="G56" i="1"/>
  <c r="H57" i="1"/>
  <c r="G55" i="1"/>
  <c r="H55" i="1"/>
  <c r="H53" i="1"/>
  <c r="G54" i="1"/>
  <c r="G53" i="1"/>
  <c r="H54" i="1"/>
  <c r="G52" i="1"/>
  <c r="H52" i="1"/>
  <c r="H34" i="1"/>
  <c r="G33" i="1"/>
  <c r="H32" i="1"/>
  <c r="H33" i="1"/>
  <c r="G34" i="1"/>
  <c r="G32" i="1"/>
  <c r="H30" i="1"/>
  <c r="G30" i="1"/>
  <c r="H31" i="1"/>
  <c r="G31" i="1"/>
  <c r="G29" i="1"/>
  <c r="H29" i="1"/>
  <c r="G28" i="1"/>
  <c r="H27" i="1"/>
  <c r="G27" i="1"/>
  <c r="H28" i="1"/>
  <c r="G26" i="1"/>
  <c r="H26" i="1"/>
  <c r="G24" i="1"/>
  <c r="H25" i="1"/>
  <c r="H24" i="1"/>
  <c r="G25" i="1"/>
  <c r="G23" i="1"/>
  <c r="H23" i="1"/>
  <c r="G22" i="1"/>
  <c r="H21" i="1"/>
  <c r="G21" i="1"/>
  <c r="H22" i="1"/>
  <c r="G20" i="1"/>
  <c r="H20" i="1"/>
  <c r="H19" i="1"/>
  <c r="G19" i="1"/>
  <c r="G18" i="1"/>
  <c r="G17" i="1"/>
  <c r="H18" i="1"/>
  <c r="H17" i="1"/>
  <c r="H16" i="1"/>
  <c r="H15" i="1"/>
  <c r="H14" i="1"/>
  <c r="G16" i="1"/>
  <c r="G15" i="1"/>
  <c r="G14" i="1"/>
  <c r="G43" i="1"/>
  <c r="G44" i="1"/>
  <c r="G50" i="1"/>
  <c r="H43" i="1"/>
  <c r="H44" i="1"/>
  <c r="H50" i="1"/>
  <c r="G41" i="1"/>
  <c r="H37" i="1"/>
  <c r="G40" i="1"/>
  <c r="G39" i="1"/>
  <c r="G38" i="1"/>
  <c r="G37" i="1"/>
  <c r="H40" i="1"/>
  <c r="H39" i="1"/>
  <c r="H38" i="1"/>
  <c r="H70" i="1" l="1"/>
  <c r="H67" i="1"/>
  <c r="H75" i="1" l="1"/>
  <c r="H76" i="1" s="1"/>
  <c r="H74" i="1" l="1"/>
</calcChain>
</file>

<file path=xl/sharedStrings.xml><?xml version="1.0" encoding="utf-8"?>
<sst xmlns="http://schemas.openxmlformats.org/spreadsheetml/2006/main" count="118" uniqueCount="77">
  <si>
    <t>Your Real Name Here</t>
  </si>
  <si>
    <t>City</t>
  </si>
  <si>
    <t>State</t>
  </si>
  <si>
    <t>Zip Code</t>
  </si>
  <si>
    <t>IAP User Name</t>
  </si>
  <si>
    <r>
      <t>**New IAP guideline**</t>
    </r>
    <r>
      <rPr>
        <i/>
        <sz val="11"/>
        <rFont val="Calibri"/>
        <family val="2"/>
      </rPr>
      <t xml:space="preserve"> Insurance will be included unless you specifically decline!</t>
    </r>
  </si>
  <si>
    <t>Triple Lead Taps</t>
  </si>
  <si>
    <t>Triple Lead Dies</t>
  </si>
  <si>
    <t>Quantity</t>
  </si>
  <si>
    <t>Part #</t>
  </si>
  <si>
    <t>Single Lead Taps</t>
  </si>
  <si>
    <t>M10 X 1</t>
  </si>
  <si>
    <t xml:space="preserve">1 In. OD </t>
  </si>
  <si>
    <t>14212A</t>
  </si>
  <si>
    <t>32708A</t>
  </si>
  <si>
    <t>38701A</t>
  </si>
  <si>
    <t>26266A</t>
  </si>
  <si>
    <t>35971A</t>
  </si>
  <si>
    <t>1.5 In. OD</t>
  </si>
  <si>
    <t>38685A</t>
  </si>
  <si>
    <t>48455A</t>
  </si>
  <si>
    <t>M10 X .8</t>
  </si>
  <si>
    <t>M11 X .8</t>
  </si>
  <si>
    <t>M12 X .8</t>
  </si>
  <si>
    <t>M13 X .8</t>
  </si>
  <si>
    <t>M14 X .8</t>
  </si>
  <si>
    <t>JOWO #5 M6.5 X .5</t>
  </si>
  <si>
    <t>BOCK #5 M6.4 X .6</t>
  </si>
  <si>
    <t>BOCK #6 M7.9 X .6</t>
  </si>
  <si>
    <t>$0.01 - $50.00</t>
  </si>
  <si>
    <t>50.01 - 100.00</t>
  </si>
  <si>
    <t>100.01 - 200.00</t>
  </si>
  <si>
    <t>200.01 - 300.00</t>
  </si>
  <si>
    <t>300.01 - 400.00</t>
  </si>
  <si>
    <t>400.01 - 500.00</t>
  </si>
  <si>
    <t>500.01 - 600.00</t>
  </si>
  <si>
    <t>600.01 - 5,000.00</t>
  </si>
  <si>
    <t>(maximum liability is $5,000)</t>
  </si>
  <si>
    <r>
      <rPr>
        <b/>
        <sz val="11"/>
        <color indexed="8"/>
        <rFont val="Calibri"/>
        <family val="2"/>
      </rPr>
      <t>Insurance Guide</t>
    </r>
    <r>
      <rPr>
        <sz val="11"/>
        <color theme="1"/>
        <rFont val="Calibri"/>
        <family val="2"/>
        <scheme val="minor"/>
      </rPr>
      <t xml:space="preserve">: Insurance is calculated based on </t>
    </r>
    <r>
      <rPr>
        <b/>
        <sz val="11"/>
        <color indexed="8"/>
        <rFont val="Calibri"/>
        <family val="2"/>
      </rPr>
      <t>normal replacement cost of an item</t>
    </r>
    <r>
      <rPr>
        <sz val="11"/>
        <color theme="1"/>
        <rFont val="Calibri"/>
        <family val="2"/>
        <scheme val="minor"/>
      </rPr>
      <t>.</t>
    </r>
  </si>
  <si>
    <t>Plug</t>
  </si>
  <si>
    <t>Taper</t>
  </si>
  <si>
    <t>Bottoming</t>
  </si>
  <si>
    <t>M9 X .8</t>
  </si>
  <si>
    <t>M15 X .8</t>
  </si>
  <si>
    <t>JOWO #6 M7.5 X .5</t>
  </si>
  <si>
    <t>JOWO #8 M9.4 X .5</t>
  </si>
  <si>
    <t>31865A</t>
  </si>
  <si>
    <t>$9.70 plus $1.45 per $100.00 or fraction thereof over $600 in declared value</t>
  </si>
  <si>
    <t>Cost (no discount)</t>
  </si>
  <si>
    <t>Cost (high discount)</t>
  </si>
  <si>
    <t>Enter your info here ↓</t>
  </si>
  <si>
    <t>(optional - will only by used to communicate with you about your order)</t>
  </si>
  <si>
    <t>Bock/JoWo Nib Taps (Single lead)</t>
  </si>
  <si>
    <t>Single Lead Dies</t>
  </si>
  <si>
    <t>M10 X 1      (1 in. OD)</t>
  </si>
  <si>
    <t>Estimated Total (highest discount)</t>
  </si>
  <si>
    <t>Estimated Total (no discount)</t>
  </si>
  <si>
    <t>Total (before discount)</t>
  </si>
  <si>
    <t>Shipping Address Line 1</t>
  </si>
  <si>
    <t>Shipping Address Line 2</t>
  </si>
  <si>
    <t>Shipping insurance: Yes / No</t>
  </si>
  <si>
    <t>Your PayPal linked email address</t>
  </si>
  <si>
    <t>Phone number</t>
  </si>
  <si>
    <t>Enter your quantities here ↓</t>
  </si>
  <si>
    <t>Est. Total (high discount)</t>
  </si>
  <si>
    <t>TOTAL</t>
  </si>
  <si>
    <t>Shipping (small flat rate box)</t>
  </si>
  <si>
    <t>M9 X .8 *Special tooling charge of $108-cost to be split among orderers*</t>
  </si>
  <si>
    <t>M15 X .8 *Special tooling charge of $120-cost to be split among orderers*</t>
  </si>
  <si>
    <t>Special Fees (if applicable)</t>
  </si>
  <si>
    <t>Shipping insurance (if under $600)</t>
  </si>
  <si>
    <t>Shipping insurance (if over $600)</t>
  </si>
  <si>
    <t>Additional PayPal fee (if not using Friends &amp; Family):</t>
  </si>
  <si>
    <t>All stock &amp; prices listed above are subject to change.</t>
  </si>
  <si>
    <t>These estimated totals are provided as a courtesy but do not represent the fixed amount you will be charged.</t>
  </si>
  <si>
    <t>Your actual price will depend on the number of other members who place orders.</t>
  </si>
  <si>
    <t>I will email you the finalized "excel invoice" with how to submit payment.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</si>
</sst>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i/>
      <sz val="11"/>
      <color indexed="12"/>
      <name val="Calibri"/>
      <family val="2"/>
    </font>
    <font>
      <i/>
      <sz val="11"/>
      <name val="Calibri"/>
      <family val="2"/>
    </font>
    <font>
      <b/>
      <i/>
      <sz val="11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sz val="11"/>
      <color theme="1"/>
      <name val="Calibri"/>
      <family val="2"/>
    </font>
    <font>
      <sz val="12"/>
      <color rgb="FF222222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Trebuchet MS"/>
      <family val="2"/>
    </font>
    <font>
      <sz val="11"/>
      <color rgb="FF222222"/>
      <name val="Calibri"/>
      <family val="2"/>
    </font>
    <font>
      <b/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66">
    <xf numFmtId="0" fontId="0" fillId="0" borderId="0" xfId="0"/>
    <xf numFmtId="164" fontId="5" fillId="2" borderId="0" xfId="0" applyNumberFormat="1" applyFont="1" applyFill="1" applyAlignment="1" applyProtection="1">
      <alignment horizontal="center" vertical="center" wrapText="1"/>
    </xf>
    <xf numFmtId="164" fontId="5" fillId="2" borderId="0" xfId="1" applyNumberFormat="1" applyFont="1" applyFill="1" applyAlignment="1" applyProtection="1">
      <alignment horizontal="center" vertical="center" wrapText="1"/>
    </xf>
    <xf numFmtId="164" fontId="2" fillId="0" borderId="0" xfId="1" applyNumberFormat="1" applyFont="1" applyFill="1" applyBorder="1" applyProtection="1"/>
    <xf numFmtId="164" fontId="2" fillId="0" borderId="4" xfId="1" applyNumberFormat="1" applyFont="1" applyFill="1" applyBorder="1" applyProtection="1"/>
    <xf numFmtId="164" fontId="2" fillId="0" borderId="5" xfId="1" applyNumberFormat="1" applyFont="1" applyFill="1" applyBorder="1" applyProtection="1"/>
    <xf numFmtId="164" fontId="2" fillId="0" borderId="0" xfId="1" applyNumberFormat="1" applyFont="1" applyFill="1" applyProtection="1"/>
    <xf numFmtId="164" fontId="2" fillId="6" borderId="0" xfId="1" applyNumberFormat="1" applyFont="1" applyFill="1" applyProtection="1"/>
    <xf numFmtId="164" fontId="2" fillId="0" borderId="12" xfId="1" applyNumberFormat="1" applyFont="1" applyFill="1" applyBorder="1" applyProtection="1"/>
    <xf numFmtId="164" fontId="2" fillId="0" borderId="6" xfId="1" applyNumberFormat="1" applyFont="1" applyFill="1" applyBorder="1" applyProtection="1"/>
    <xf numFmtId="164" fontId="2" fillId="0" borderId="13" xfId="1" applyNumberFormat="1" applyFont="1" applyFill="1" applyBorder="1" applyProtection="1"/>
    <xf numFmtId="164" fontId="2" fillId="0" borderId="7" xfId="1" applyNumberFormat="1" applyFont="1" applyFill="1" applyBorder="1" applyProtection="1"/>
    <xf numFmtId="164" fontId="3" fillId="0" borderId="3" xfId="1" applyNumberFormat="1" applyFont="1" applyFill="1" applyBorder="1" applyProtection="1"/>
    <xf numFmtId="164" fontId="3" fillId="0" borderId="1" xfId="1" applyNumberFormat="1" applyFont="1" applyFill="1" applyBorder="1" applyProtection="1"/>
    <xf numFmtId="164" fontId="0" fillId="0" borderId="0" xfId="0" applyNumberFormat="1" applyFont="1" applyProtection="1"/>
    <xf numFmtId="164" fontId="2" fillId="0" borderId="0" xfId="1" applyNumberFormat="1" applyFont="1" applyAlignment="1" applyProtection="1">
      <alignment horizontal="right"/>
    </xf>
    <xf numFmtId="164" fontId="2" fillId="0" borderId="0" xfId="1" applyNumberFormat="1" applyFont="1" applyProtection="1"/>
    <xf numFmtId="164" fontId="0" fillId="0" borderId="0" xfId="0" applyNumberFormat="1" applyFont="1" applyBorder="1" applyProtection="1"/>
    <xf numFmtId="164" fontId="3" fillId="0" borderId="0" xfId="1" applyNumberFormat="1" applyFont="1" applyBorder="1" applyAlignment="1" applyProtection="1">
      <alignment horizontal="right"/>
    </xf>
    <xf numFmtId="164" fontId="0" fillId="0" borderId="10" xfId="0" applyNumberFormat="1" applyFont="1" applyBorder="1" applyProtection="1"/>
    <xf numFmtId="164" fontId="3" fillId="0" borderId="11" xfId="1" applyNumberFormat="1" applyFont="1" applyBorder="1" applyAlignment="1" applyProtection="1">
      <alignment horizontal="right"/>
    </xf>
    <xf numFmtId="164" fontId="1" fillId="0" borderId="0" xfId="1" applyNumberFormat="1" applyFont="1" applyAlignment="1" applyProtection="1">
      <alignment horizontal="right"/>
    </xf>
    <xf numFmtId="164" fontId="22" fillId="0" borderId="2" xfId="1" applyNumberFormat="1" applyFont="1" applyFill="1" applyBorder="1" applyProtection="1"/>
    <xf numFmtId="0" fontId="0" fillId="0" borderId="2" xfId="0" applyFont="1" applyFill="1" applyBorder="1" applyProtection="1"/>
    <xf numFmtId="0" fontId="14" fillId="0" borderId="2" xfId="0" applyFont="1" applyFill="1" applyBorder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0" fillId="0" borderId="0" xfId="0" applyProtection="1"/>
    <xf numFmtId="0" fontId="0" fillId="0" borderId="0" xfId="0" applyFont="1" applyProtection="1"/>
    <xf numFmtId="0" fontId="14" fillId="0" borderId="0" xfId="0" applyFont="1" applyBorder="1" applyProtection="1"/>
    <xf numFmtId="164" fontId="2" fillId="0" borderId="0" xfId="1" applyNumberFormat="1" applyFont="1" applyBorder="1" applyProtection="1"/>
    <xf numFmtId="0" fontId="14" fillId="0" borderId="9" xfId="0" applyFont="1" applyBorder="1" applyProtection="1"/>
    <xf numFmtId="164" fontId="2" fillId="0" borderId="10" xfId="1" applyNumberFormat="1" applyFont="1" applyBorder="1" applyProtection="1"/>
    <xf numFmtId="164" fontId="19" fillId="0" borderId="0" xfId="1" applyNumberFormat="1" applyFont="1" applyAlignment="1" applyProtection="1">
      <alignment wrapText="1"/>
    </xf>
    <xf numFmtId="0" fontId="4" fillId="3" borderId="0" xfId="0" applyFont="1" applyFill="1" applyAlignment="1" applyProtection="1">
      <alignment horizontal="right"/>
    </xf>
    <xf numFmtId="0" fontId="4" fillId="3" borderId="0" xfId="0" applyFont="1" applyFill="1" applyAlignment="1" applyProtection="1">
      <alignment horizontal="left"/>
    </xf>
    <xf numFmtId="164" fontId="6" fillId="0" borderId="0" xfId="0" applyNumberFormat="1" applyFont="1" applyBorder="1" applyAlignment="1" applyProtection="1">
      <alignment horizontal="center" wrapText="1"/>
    </xf>
    <xf numFmtId="0" fontId="5" fillId="6" borderId="0" xfId="0" applyFont="1" applyFill="1" applyAlignment="1" applyProtection="1">
      <alignment horizontal="center" vertical="center"/>
    </xf>
    <xf numFmtId="0" fontId="5" fillId="6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 vertical="center" wrapText="1"/>
    </xf>
    <xf numFmtId="164" fontId="3" fillId="6" borderId="0" xfId="1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/>
    </xf>
    <xf numFmtId="0" fontId="17" fillId="0" borderId="0" xfId="0" applyFont="1" applyBorder="1" applyAlignment="1" applyProtection="1">
      <alignment horizontal="left"/>
    </xf>
    <xf numFmtId="164" fontId="0" fillId="0" borderId="0" xfId="0" applyNumberFormat="1" applyBorder="1" applyAlignment="1" applyProtection="1">
      <alignment horizontal="center" vertical="center"/>
    </xf>
    <xf numFmtId="164" fontId="2" fillId="0" borderId="0" xfId="1" applyNumberFormat="1" applyFont="1" applyFill="1" applyBorder="1" applyAlignment="1" applyProtection="1">
      <alignment horizontal="center" vertical="center"/>
    </xf>
    <xf numFmtId="0" fontId="0" fillId="0" borderId="0" xfId="0" applyFont="1" applyFill="1" applyBorder="1" applyProtection="1"/>
    <xf numFmtId="0" fontId="4" fillId="0" borderId="4" xfId="0" applyFont="1" applyFill="1" applyBorder="1" applyAlignment="1" applyProtection="1">
      <alignment horizontal="left" vertical="center"/>
    </xf>
    <xf numFmtId="0" fontId="0" fillId="0" borderId="4" xfId="0" applyFont="1" applyFill="1" applyBorder="1" applyProtection="1"/>
    <xf numFmtId="0" fontId="17" fillId="0" borderId="4" xfId="0" applyFont="1" applyBorder="1" applyAlignment="1" applyProtection="1">
      <alignment horizontal="left"/>
    </xf>
    <xf numFmtId="164" fontId="0" fillId="0" borderId="4" xfId="0" applyNumberFormat="1" applyBorder="1" applyAlignment="1" applyProtection="1">
      <alignment horizontal="center" vertical="center"/>
    </xf>
    <xf numFmtId="164" fontId="2" fillId="0" borderId="4" xfId="1" applyNumberFormat="1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left" vertical="center"/>
    </xf>
    <xf numFmtId="0" fontId="4" fillId="0" borderId="5" xfId="0" applyFont="1" applyFill="1" applyBorder="1" applyAlignment="1" applyProtection="1">
      <alignment horizontal="left"/>
    </xf>
    <xf numFmtId="0" fontId="17" fillId="0" borderId="5" xfId="0" applyFont="1" applyBorder="1" applyAlignment="1" applyProtection="1">
      <alignment horizontal="left"/>
    </xf>
    <xf numFmtId="164" fontId="0" fillId="0" borderId="5" xfId="0" applyNumberFormat="1" applyBorder="1" applyAlignment="1" applyProtection="1">
      <alignment horizontal="center" vertical="center"/>
    </xf>
    <xf numFmtId="164" fontId="2" fillId="0" borderId="5" xfId="1" applyNumberFormat="1" applyFont="1" applyFill="1" applyBorder="1" applyAlignment="1" applyProtection="1">
      <alignment horizontal="center" vertical="center"/>
    </xf>
    <xf numFmtId="0" fontId="21" fillId="0" borderId="5" xfId="0" applyFont="1" applyBorder="1" applyAlignment="1" applyProtection="1">
      <alignment horizontal="left"/>
    </xf>
    <xf numFmtId="164" fontId="17" fillId="0" borderId="5" xfId="1" applyNumberFormat="1" applyFont="1" applyFill="1" applyBorder="1" applyAlignment="1" applyProtection="1">
      <alignment horizontal="center" vertical="center"/>
    </xf>
    <xf numFmtId="164" fontId="17" fillId="0" borderId="0" xfId="1" applyNumberFormat="1" applyFont="1" applyFill="1" applyBorder="1" applyAlignment="1" applyProtection="1">
      <alignment horizontal="center" vertical="center"/>
    </xf>
    <xf numFmtId="0" fontId="21" fillId="0" borderId="4" xfId="0" applyFont="1" applyBorder="1" applyAlignment="1" applyProtection="1">
      <alignment horizontal="left"/>
    </xf>
    <xf numFmtId="164" fontId="17" fillId="0" borderId="4" xfId="1" applyNumberFormat="1" applyFont="1" applyFill="1" applyBorder="1" applyAlignment="1" applyProtection="1">
      <alignment horizontal="center" vertical="center"/>
    </xf>
    <xf numFmtId="0" fontId="18" fillId="0" borderId="5" xfId="0" applyFont="1" applyBorder="1" applyAlignment="1" applyProtection="1">
      <alignment horizontal="left"/>
    </xf>
    <xf numFmtId="0" fontId="17" fillId="0" borderId="4" xfId="0" applyFont="1" applyFill="1" applyBorder="1" applyAlignment="1" applyProtection="1">
      <alignment horizontal="left"/>
    </xf>
    <xf numFmtId="0" fontId="4" fillId="0" borderId="0" xfId="0" applyFont="1" applyFill="1" applyAlignment="1" applyProtection="1">
      <alignment horizontal="left" vertical="center"/>
    </xf>
    <xf numFmtId="0" fontId="4" fillId="0" borderId="0" xfId="0" applyFont="1" applyFill="1" applyAlignment="1" applyProtection="1">
      <alignment horizontal="left"/>
    </xf>
    <xf numFmtId="0" fontId="17" fillId="0" borderId="0" xfId="0" applyFont="1" applyAlignment="1" applyProtection="1">
      <alignment horizontal="left"/>
    </xf>
    <xf numFmtId="0" fontId="0" fillId="0" borderId="0" xfId="0" applyFont="1" applyFill="1" applyProtection="1"/>
    <xf numFmtId="164" fontId="0" fillId="0" borderId="0" xfId="0" applyNumberFormat="1" applyAlignment="1" applyProtection="1">
      <alignment horizontal="center" vertical="center"/>
    </xf>
    <xf numFmtId="164" fontId="17" fillId="0" borderId="0" xfId="1" applyNumberFormat="1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/>
    </xf>
    <xf numFmtId="164" fontId="2" fillId="6" borderId="0" xfId="1" applyNumberFormat="1" applyFont="1" applyFill="1" applyAlignment="1" applyProtection="1">
      <alignment horizontal="center"/>
    </xf>
    <xf numFmtId="164" fontId="6" fillId="6" borderId="0" xfId="0" applyNumberFormat="1" applyFont="1" applyFill="1" applyBorder="1" applyAlignment="1" applyProtection="1">
      <alignment horizontal="center" wrapText="1"/>
    </xf>
    <xf numFmtId="0" fontId="20" fillId="0" borderId="12" xfId="0" applyFont="1" applyBorder="1" applyAlignment="1" applyProtection="1">
      <alignment horizontal="center"/>
    </xf>
    <xf numFmtId="0" fontId="5" fillId="0" borderId="12" xfId="0" applyFont="1" applyFill="1" applyBorder="1" applyAlignment="1" applyProtection="1">
      <alignment horizontal="center"/>
    </xf>
    <xf numFmtId="164" fontId="2" fillId="0" borderId="12" xfId="1" applyNumberFormat="1" applyFont="1" applyFill="1" applyBorder="1" applyAlignment="1" applyProtection="1">
      <alignment horizontal="center"/>
    </xf>
    <xf numFmtId="164" fontId="0" fillId="0" borderId="12" xfId="0" applyNumberFormat="1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ont="1" applyFill="1" applyBorder="1" applyAlignment="1" applyProtection="1">
      <alignment horizontal="left"/>
    </xf>
    <xf numFmtId="164" fontId="2" fillId="0" borderId="0" xfId="1" applyNumberFormat="1" applyFont="1" applyFill="1" applyBorder="1" applyAlignment="1" applyProtection="1">
      <alignment horizontal="center"/>
    </xf>
    <xf numFmtId="164" fontId="17" fillId="0" borderId="0" xfId="1" applyNumberFormat="1" applyFont="1" applyFill="1" applyBorder="1" applyAlignment="1" applyProtection="1">
      <alignment horizontal="center"/>
    </xf>
    <xf numFmtId="0" fontId="0" fillId="0" borderId="6" xfId="0" applyBorder="1" applyProtection="1"/>
    <xf numFmtId="0" fontId="0" fillId="0" borderId="6" xfId="0" applyFont="1" applyBorder="1" applyAlignment="1" applyProtection="1">
      <alignment horizontal="left"/>
    </xf>
    <xf numFmtId="164" fontId="2" fillId="0" borderId="6" xfId="1" applyNumberFormat="1" applyFont="1" applyFill="1" applyBorder="1" applyAlignment="1" applyProtection="1">
      <alignment horizontal="center"/>
    </xf>
    <xf numFmtId="164" fontId="17" fillId="0" borderId="6" xfId="1" applyNumberFormat="1" applyFont="1" applyFill="1" applyBorder="1" applyAlignment="1" applyProtection="1">
      <alignment horizontal="center"/>
    </xf>
    <xf numFmtId="0" fontId="0" fillId="0" borderId="0" xfId="0" applyBorder="1" applyProtection="1"/>
    <xf numFmtId="0" fontId="0" fillId="0" borderId="6" xfId="0" applyFill="1" applyBorder="1" applyProtection="1"/>
    <xf numFmtId="0" fontId="0" fillId="0" borderId="6" xfId="0" applyFont="1" applyFill="1" applyBorder="1" applyAlignment="1" applyProtection="1">
      <alignment horizontal="left"/>
    </xf>
    <xf numFmtId="0" fontId="0" fillId="0" borderId="5" xfId="0" applyBorder="1" applyProtection="1"/>
    <xf numFmtId="0" fontId="0" fillId="0" borderId="5" xfId="0" applyFont="1" applyFill="1" applyBorder="1" applyAlignment="1" applyProtection="1">
      <alignment horizontal="left"/>
    </xf>
    <xf numFmtId="164" fontId="2" fillId="0" borderId="5" xfId="1" applyNumberFormat="1" applyFont="1" applyFill="1" applyBorder="1" applyAlignment="1" applyProtection="1">
      <alignment horizontal="center"/>
    </xf>
    <xf numFmtId="164" fontId="17" fillId="0" borderId="5" xfId="1" applyNumberFormat="1" applyFont="1" applyFill="1" applyBorder="1" applyAlignment="1" applyProtection="1">
      <alignment horizontal="center"/>
    </xf>
    <xf numFmtId="0" fontId="20" fillId="0" borderId="13" xfId="0" applyFont="1" applyBorder="1" applyAlignment="1" applyProtection="1">
      <alignment horizontal="center"/>
    </xf>
    <xf numFmtId="0" fontId="0" fillId="0" borderId="13" xfId="0" applyFont="1" applyFill="1" applyBorder="1" applyAlignment="1" applyProtection="1">
      <alignment horizontal="left"/>
    </xf>
    <xf numFmtId="164" fontId="2" fillId="0" borderId="13" xfId="1" applyNumberFormat="1" applyFont="1" applyFill="1" applyBorder="1" applyAlignment="1" applyProtection="1">
      <alignment horizontal="center"/>
    </xf>
    <xf numFmtId="164" fontId="17" fillId="0" borderId="13" xfId="1" applyNumberFormat="1" applyFont="1" applyFill="1" applyBorder="1" applyAlignment="1" applyProtection="1">
      <alignment horizontal="center"/>
    </xf>
    <xf numFmtId="0" fontId="0" fillId="0" borderId="4" xfId="0" applyBorder="1" applyProtection="1"/>
    <xf numFmtId="0" fontId="0" fillId="0" borderId="4" xfId="0" applyFont="1" applyBorder="1" applyAlignment="1" applyProtection="1">
      <alignment horizontal="left"/>
    </xf>
    <xf numFmtId="164" fontId="2" fillId="0" borderId="4" xfId="1" applyNumberFormat="1" applyFont="1" applyFill="1" applyBorder="1" applyAlignment="1" applyProtection="1">
      <alignment horizontal="center"/>
    </xf>
    <xf numFmtId="164" fontId="17" fillId="0" borderId="4" xfId="1" applyNumberFormat="1" applyFont="1" applyFill="1" applyBorder="1" applyAlignment="1" applyProtection="1">
      <alignment horizontal="center"/>
    </xf>
    <xf numFmtId="0" fontId="5" fillId="6" borderId="0" xfId="0" applyFont="1" applyFill="1" applyAlignment="1" applyProtection="1">
      <alignment horizontal="center"/>
    </xf>
    <xf numFmtId="164" fontId="5" fillId="6" borderId="0" xfId="0" applyNumberFormat="1" applyFont="1" applyFill="1" applyAlignment="1" applyProtection="1">
      <alignment horizontal="center"/>
    </xf>
    <xf numFmtId="164" fontId="17" fillId="6" borderId="0" xfId="1" applyNumberFormat="1" applyFont="1" applyFill="1" applyAlignment="1" applyProtection="1">
      <alignment horizontal="center"/>
    </xf>
    <xf numFmtId="0" fontId="0" fillId="0" borderId="0" xfId="0" applyAlignment="1" applyProtection="1">
      <alignment horizontal="left" vertical="center"/>
    </xf>
    <xf numFmtId="0" fontId="18" fillId="0" borderId="0" xfId="0" applyFont="1" applyAlignment="1" applyProtection="1">
      <alignment horizontal="left"/>
    </xf>
    <xf numFmtId="0" fontId="5" fillId="6" borderId="0" xfId="0" applyFont="1" applyFill="1" applyAlignment="1" applyProtection="1">
      <alignment horizontal="center"/>
    </xf>
    <xf numFmtId="0" fontId="0" fillId="0" borderId="0" xfId="0" applyFont="1" applyBorder="1" applyAlignment="1" applyProtection="1">
      <alignment horizontal="left"/>
    </xf>
    <xf numFmtId="0" fontId="0" fillId="0" borderId="0" xfId="0" applyBorder="1" applyAlignment="1" applyProtection="1">
      <alignment horizontal="left" vertical="center"/>
    </xf>
    <xf numFmtId="0" fontId="0" fillId="0" borderId="4" xfId="0" applyBorder="1" applyAlignment="1" applyProtection="1">
      <alignment horizontal="left" vertical="center"/>
    </xf>
    <xf numFmtId="0" fontId="0" fillId="0" borderId="5" xfId="0" applyBorder="1" applyAlignment="1" applyProtection="1">
      <alignment horizontal="left" vertical="center"/>
    </xf>
    <xf numFmtId="0" fontId="0" fillId="0" borderId="7" xfId="0" applyBorder="1" applyAlignment="1" applyProtection="1">
      <alignment horizontal="left" vertical="center"/>
    </xf>
    <xf numFmtId="0" fontId="0" fillId="0" borderId="7" xfId="0" applyBorder="1" applyProtection="1"/>
    <xf numFmtId="0" fontId="17" fillId="0" borderId="7" xfId="0" applyFont="1" applyBorder="1" applyAlignment="1" applyProtection="1">
      <alignment horizontal="left"/>
    </xf>
    <xf numFmtId="164" fontId="2" fillId="0" borderId="7" xfId="1" applyNumberFormat="1" applyFont="1" applyFill="1" applyBorder="1" applyAlignment="1" applyProtection="1">
      <alignment horizontal="center" vertical="center"/>
    </xf>
    <xf numFmtId="164" fontId="17" fillId="0" borderId="7" xfId="1" applyNumberFormat="1" applyFont="1" applyFill="1" applyBorder="1" applyAlignment="1" applyProtection="1">
      <alignment horizontal="center" vertical="center"/>
    </xf>
    <xf numFmtId="0" fontId="17" fillId="0" borderId="0" xfId="0" applyFont="1" applyProtection="1"/>
    <xf numFmtId="0" fontId="4" fillId="0" borderId="0" xfId="0" applyFont="1" applyProtection="1"/>
    <xf numFmtId="0" fontId="4" fillId="0" borderId="0" xfId="0" applyFont="1" applyFill="1" applyAlignment="1" applyProtection="1">
      <alignment horizontal="right"/>
    </xf>
    <xf numFmtId="0" fontId="4" fillId="0" borderId="0" xfId="0" applyNumberFormat="1" applyFont="1" applyProtection="1"/>
    <xf numFmtId="0" fontId="10" fillId="0" borderId="0" xfId="0" applyNumberFormat="1" applyFont="1" applyProtection="1"/>
    <xf numFmtId="164" fontId="4" fillId="0" borderId="0" xfId="0" applyNumberFormat="1" applyFont="1" applyProtection="1"/>
    <xf numFmtId="164" fontId="2" fillId="3" borderId="0" xfId="1" applyNumberFormat="1" applyFont="1" applyFill="1" applyBorder="1" applyAlignment="1" applyProtection="1"/>
    <xf numFmtId="0" fontId="4" fillId="2" borderId="0" xfId="0" applyFont="1" applyFill="1" applyAlignment="1" applyProtection="1">
      <alignment vertical="center"/>
    </xf>
    <xf numFmtId="0" fontId="14" fillId="0" borderId="18" xfId="0" applyFont="1" applyBorder="1" applyProtection="1"/>
    <xf numFmtId="0" fontId="0" fillId="0" borderId="19" xfId="0" applyBorder="1" applyProtection="1"/>
    <xf numFmtId="0" fontId="0" fillId="0" borderId="19" xfId="0" applyFont="1" applyBorder="1" applyAlignment="1" applyProtection="1">
      <alignment horizontal="left"/>
    </xf>
    <xf numFmtId="0" fontId="0" fillId="0" borderId="0" xfId="0" applyFont="1" applyBorder="1" applyProtection="1"/>
    <xf numFmtId="0" fontId="17" fillId="0" borderId="0" xfId="0" applyFont="1" applyBorder="1" applyProtection="1"/>
    <xf numFmtId="0" fontId="17" fillId="0" borderId="0" xfId="0" applyFont="1" applyAlignment="1" applyProtection="1">
      <alignment vertical="top"/>
    </xf>
    <xf numFmtId="0" fontId="17" fillId="0" borderId="14" xfId="0" applyFont="1" applyBorder="1" applyProtection="1"/>
    <xf numFmtId="0" fontId="8" fillId="0" borderId="0" xfId="0" applyFont="1" applyProtection="1"/>
    <xf numFmtId="0" fontId="6" fillId="0" borderId="8" xfId="0" applyFont="1" applyBorder="1" applyAlignment="1" applyProtection="1">
      <alignment horizontal="center" wrapText="1"/>
    </xf>
    <xf numFmtId="164" fontId="19" fillId="0" borderId="9" xfId="1" applyNumberFormat="1" applyFont="1" applyBorder="1" applyAlignment="1" applyProtection="1">
      <alignment horizontal="center"/>
    </xf>
    <xf numFmtId="164" fontId="19" fillId="0" borderId="10" xfId="1" applyNumberFormat="1" applyFont="1" applyBorder="1" applyAlignment="1" applyProtection="1">
      <alignment horizontal="center"/>
    </xf>
    <xf numFmtId="164" fontId="19" fillId="0" borderId="11" xfId="1" applyNumberFormat="1" applyFont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44" fontId="5" fillId="2" borderId="0" xfId="1" applyFont="1" applyFill="1" applyAlignment="1" applyProtection="1">
      <alignment horizontal="center" vertical="center"/>
    </xf>
    <xf numFmtId="0" fontId="16" fillId="0" borderId="0" xfId="0" applyFont="1" applyProtection="1"/>
    <xf numFmtId="0" fontId="15" fillId="0" borderId="0" xfId="0" applyFont="1" applyProtection="1"/>
    <xf numFmtId="44" fontId="0" fillId="0" borderId="0" xfId="0" applyNumberFormat="1" applyFont="1" applyFill="1" applyProtection="1"/>
    <xf numFmtId="44" fontId="13" fillId="0" borderId="0" xfId="1" applyFont="1" applyFill="1" applyAlignment="1" applyProtection="1">
      <alignment horizontal="center"/>
    </xf>
    <xf numFmtId="44" fontId="2" fillId="0" borderId="0" xfId="1" applyFont="1" applyFill="1" applyAlignment="1" applyProtection="1">
      <alignment horizontal="right"/>
    </xf>
    <xf numFmtId="44" fontId="13" fillId="0" borderId="0" xfId="1" applyFont="1" applyAlignment="1" applyProtection="1">
      <alignment horizontal="center"/>
    </xf>
    <xf numFmtId="44" fontId="1" fillId="0" borderId="0" xfId="1" applyFont="1" applyAlignment="1" applyProtection="1">
      <alignment horizontal="right"/>
    </xf>
    <xf numFmtId="0" fontId="4" fillId="4" borderId="16" xfId="0" applyFont="1" applyFill="1" applyBorder="1" applyAlignment="1" applyProtection="1">
      <alignment horizontal="center"/>
      <protection locked="0"/>
    </xf>
    <xf numFmtId="0" fontId="0" fillId="4" borderId="16" xfId="0" applyFont="1" applyFill="1" applyBorder="1" applyAlignment="1" applyProtection="1">
      <protection locked="0"/>
    </xf>
    <xf numFmtId="0" fontId="4" fillId="4" borderId="15" xfId="0" applyFont="1" applyFill="1" applyBorder="1" applyAlignment="1" applyProtection="1">
      <alignment horizontal="center"/>
      <protection locked="0"/>
    </xf>
    <xf numFmtId="0" fontId="0" fillId="4" borderId="15" xfId="0" applyFont="1" applyFill="1" applyBorder="1" applyAlignment="1" applyProtection="1">
      <protection locked="0"/>
    </xf>
    <xf numFmtId="0" fontId="4" fillId="5" borderId="15" xfId="0" applyFont="1" applyFill="1" applyBorder="1" applyAlignment="1" applyProtection="1">
      <alignment horizontal="center"/>
      <protection locked="0"/>
    </xf>
    <xf numFmtId="0" fontId="0" fillId="5" borderId="15" xfId="0" applyFont="1" applyFill="1" applyBorder="1" applyAlignment="1" applyProtection="1">
      <protection locked="0"/>
    </xf>
    <xf numFmtId="164" fontId="4" fillId="4" borderId="15" xfId="1" applyNumberFormat="1" applyFont="1" applyFill="1" applyBorder="1" applyAlignment="1" applyProtection="1">
      <alignment horizontal="center"/>
      <protection locked="0"/>
    </xf>
    <xf numFmtId="164" fontId="4" fillId="4" borderId="17" xfId="1" applyNumberFormat="1" applyFont="1" applyFill="1" applyBorder="1" applyAlignment="1" applyProtection="1">
      <alignment horizontal="center"/>
      <protection locked="0"/>
    </xf>
    <xf numFmtId="0" fontId="0" fillId="5" borderId="0" xfId="0" applyFont="1" applyFill="1" applyBorder="1" applyAlignment="1" applyProtection="1">
      <alignment horizontal="center"/>
      <protection locked="0"/>
    </xf>
    <xf numFmtId="0" fontId="0" fillId="5" borderId="4" xfId="0" applyFont="1" applyFill="1" applyBorder="1" applyAlignment="1" applyProtection="1">
      <alignment horizontal="center"/>
      <protection locked="0"/>
    </xf>
    <xf numFmtId="0" fontId="0" fillId="5" borderId="5" xfId="0" applyFont="1" applyFill="1" applyBorder="1" applyAlignment="1" applyProtection="1">
      <alignment horizontal="center"/>
      <protection locked="0"/>
    </xf>
    <xf numFmtId="0" fontId="0" fillId="5" borderId="0" xfId="0" applyFont="1" applyFill="1" applyAlignment="1" applyProtection="1">
      <alignment horizontal="center"/>
      <protection locked="0"/>
    </xf>
    <xf numFmtId="0" fontId="0" fillId="6" borderId="0" xfId="0" applyFont="1" applyFill="1" applyAlignment="1" applyProtection="1">
      <alignment horizontal="center"/>
      <protection locked="0"/>
    </xf>
    <xf numFmtId="0" fontId="0" fillId="5" borderId="12" xfId="0" applyFont="1" applyFill="1" applyBorder="1" applyAlignment="1" applyProtection="1">
      <alignment horizontal="center"/>
      <protection locked="0"/>
    </xf>
    <xf numFmtId="0" fontId="0" fillId="5" borderId="6" xfId="0" applyFont="1" applyFill="1" applyBorder="1" applyAlignment="1" applyProtection="1">
      <alignment horizontal="center"/>
      <protection locked="0"/>
    </xf>
    <xf numFmtId="0" fontId="0" fillId="5" borderId="13" xfId="0" applyFont="1" applyFill="1" applyBorder="1" applyAlignment="1" applyProtection="1">
      <alignment horizontal="center"/>
      <protection locked="0"/>
    </xf>
    <xf numFmtId="0" fontId="0" fillId="5" borderId="7" xfId="0" applyFont="1" applyFill="1" applyBorder="1" applyAlignment="1" applyProtection="1">
      <alignment horizontal="center"/>
      <protection locked="0"/>
    </xf>
    <xf numFmtId="0" fontId="0" fillId="0" borderId="0" xfId="0" applyFont="1" applyAlignment="1" applyProtection="1">
      <alignment vertical="top" wrapText="1"/>
    </xf>
    <xf numFmtId="0" fontId="0" fillId="0" borderId="0" xfId="0" applyFont="1" applyAlignment="1" applyProtection="1">
      <alignment vertical="top"/>
    </xf>
    <xf numFmtId="0" fontId="0" fillId="0" borderId="0" xfId="0" applyAlignment="1" applyProtection="1">
      <alignment vertical="top"/>
    </xf>
    <xf numFmtId="0" fontId="0" fillId="0" borderId="0" xfId="0" applyAlignment="1" applyProtection="1"/>
    <xf numFmtId="0" fontId="17" fillId="0" borderId="0" xfId="0" applyFont="1" applyAlignment="1" applyProtection="1">
      <alignment horizontal="right"/>
    </xf>
    <xf numFmtId="4" fontId="0" fillId="0" borderId="0" xfId="0" applyNumberFormat="1" applyFont="1" applyAlignment="1" applyProtection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93"/>
  <sheetViews>
    <sheetView tabSelected="1" zoomScale="85" zoomScaleNormal="85" zoomScalePageLayoutView="80" workbookViewId="0">
      <selection activeCell="C65" sqref="C65"/>
    </sheetView>
  </sheetViews>
  <sheetFormatPr defaultRowHeight="15" x14ac:dyDescent="0.25"/>
  <cols>
    <col min="1" max="1" width="48" style="27" customWidth="1"/>
    <col min="2" max="2" width="18.28515625" style="27" customWidth="1"/>
    <col min="3" max="3" width="14.42578125" style="114" customWidth="1"/>
    <col min="4" max="4" width="10.5703125" style="25" customWidth="1"/>
    <col min="5" max="5" width="11.85546875" style="16" customWidth="1"/>
    <col min="6" max="6" width="10.5703125" style="16" bestFit="1" customWidth="1"/>
    <col min="7" max="7" width="13.140625" style="14" customWidth="1"/>
    <col min="8" max="8" width="14" style="16" customWidth="1"/>
    <col min="9" max="9" width="16.140625" style="27" customWidth="1"/>
    <col min="10" max="10" width="12.5703125" style="27" customWidth="1"/>
    <col min="11" max="11" width="9.7109375" style="27" customWidth="1"/>
    <col min="12" max="12" width="11.42578125" style="27" customWidth="1"/>
    <col min="13" max="13" width="9.140625" style="27"/>
    <col min="14" max="14" width="8.7109375" style="27" customWidth="1"/>
    <col min="15" max="15" width="12.7109375" style="27" customWidth="1"/>
    <col min="16" max="16" width="14.140625" style="27" customWidth="1"/>
    <col min="17" max="17" width="13" style="27" bestFit="1" customWidth="1"/>
    <col min="18" max="16384" width="9.140625" style="27"/>
  </cols>
  <sheetData>
    <row r="1" spans="1:14" ht="15.75" thickBot="1" x14ac:dyDescent="0.3">
      <c r="E1" s="131" t="s">
        <v>50</v>
      </c>
      <c r="F1" s="132"/>
      <c r="G1" s="132"/>
      <c r="H1" s="133"/>
    </row>
    <row r="2" spans="1:14" s="115" customFormat="1" x14ac:dyDescent="0.25">
      <c r="B2" s="116"/>
      <c r="C2" s="116"/>
      <c r="D2" s="116"/>
      <c r="E2" s="143" t="s">
        <v>4</v>
      </c>
      <c r="F2" s="144"/>
      <c r="G2" s="144"/>
      <c r="H2" s="144"/>
      <c r="I2" s="117"/>
    </row>
    <row r="3" spans="1:14" s="115" customFormat="1" x14ac:dyDescent="0.25">
      <c r="B3" s="116"/>
      <c r="C3" s="116"/>
      <c r="D3" s="116"/>
      <c r="E3" s="145" t="s">
        <v>0</v>
      </c>
      <c r="F3" s="146"/>
      <c r="G3" s="146"/>
      <c r="H3" s="146"/>
      <c r="I3" s="117"/>
    </row>
    <row r="4" spans="1:14" s="115" customFormat="1" x14ac:dyDescent="0.25">
      <c r="B4" s="116"/>
      <c r="C4" s="116"/>
      <c r="D4" s="116"/>
      <c r="E4" s="147" t="s">
        <v>58</v>
      </c>
      <c r="F4" s="148"/>
      <c r="G4" s="148"/>
      <c r="H4" s="148"/>
      <c r="I4" s="117"/>
    </row>
    <row r="5" spans="1:14" s="115" customFormat="1" x14ac:dyDescent="0.25">
      <c r="B5" s="116"/>
      <c r="C5" s="116"/>
      <c r="D5" s="116"/>
      <c r="E5" s="147" t="s">
        <v>59</v>
      </c>
      <c r="F5" s="147"/>
      <c r="G5" s="147"/>
      <c r="H5" s="147"/>
      <c r="I5" s="117"/>
    </row>
    <row r="6" spans="1:14" s="115" customFormat="1" x14ac:dyDescent="0.25">
      <c r="B6" s="116"/>
      <c r="C6" s="116"/>
      <c r="D6" s="116"/>
      <c r="E6" s="145" t="s">
        <v>1</v>
      </c>
      <c r="F6" s="146"/>
      <c r="G6" s="146"/>
      <c r="H6" s="146"/>
      <c r="I6" s="117"/>
    </row>
    <row r="7" spans="1:14" s="115" customFormat="1" x14ac:dyDescent="0.25">
      <c r="B7" s="116"/>
      <c r="C7" s="116"/>
      <c r="D7" s="116"/>
      <c r="E7" s="145" t="s">
        <v>2</v>
      </c>
      <c r="F7" s="146"/>
      <c r="G7" s="146"/>
      <c r="H7" s="146"/>
      <c r="I7" s="117"/>
    </row>
    <row r="8" spans="1:14" s="115" customFormat="1" x14ac:dyDescent="0.25">
      <c r="B8" s="116"/>
      <c r="C8" s="116"/>
      <c r="E8" s="145" t="s">
        <v>3</v>
      </c>
      <c r="F8" s="146"/>
      <c r="G8" s="146"/>
      <c r="H8" s="146"/>
      <c r="I8" s="117"/>
    </row>
    <row r="9" spans="1:14" s="115" customFormat="1" x14ac:dyDescent="0.25">
      <c r="B9" s="116"/>
      <c r="C9" s="116"/>
      <c r="D9" s="116"/>
      <c r="E9" s="149" t="s">
        <v>60</v>
      </c>
      <c r="F9" s="149"/>
      <c r="G9" s="149"/>
      <c r="H9" s="149"/>
      <c r="I9" s="118" t="s">
        <v>5</v>
      </c>
    </row>
    <row r="10" spans="1:14" s="115" customFormat="1" x14ac:dyDescent="0.25">
      <c r="B10" s="116"/>
      <c r="C10" s="116"/>
      <c r="D10" s="116"/>
      <c r="E10" s="149" t="s">
        <v>61</v>
      </c>
      <c r="F10" s="149"/>
      <c r="G10" s="149"/>
      <c r="H10" s="149"/>
      <c r="I10" s="118"/>
    </row>
    <row r="11" spans="1:14" s="115" customFormat="1" ht="15.75" thickBot="1" x14ac:dyDescent="0.3">
      <c r="B11" s="116"/>
      <c r="C11" s="116"/>
      <c r="D11" s="116"/>
      <c r="E11" s="149" t="s">
        <v>62</v>
      </c>
      <c r="F11" s="150"/>
      <c r="G11" s="149"/>
      <c r="H11" s="149"/>
      <c r="I11" s="117" t="s">
        <v>51</v>
      </c>
    </row>
    <row r="12" spans="1:14" s="115" customFormat="1" ht="45" customHeight="1" thickBot="1" x14ac:dyDescent="0.3">
      <c r="A12" s="33"/>
      <c r="B12" s="33"/>
      <c r="C12" s="33"/>
      <c r="D12" s="34"/>
      <c r="E12" s="35"/>
      <c r="F12" s="130" t="s">
        <v>63</v>
      </c>
      <c r="G12" s="119"/>
      <c r="H12" s="120"/>
      <c r="I12" s="117"/>
      <c r="N12" s="134"/>
    </row>
    <row r="13" spans="1:14" s="121" customFormat="1" ht="30" x14ac:dyDescent="0.25">
      <c r="A13" s="36" t="s">
        <v>6</v>
      </c>
      <c r="B13" s="36"/>
      <c r="C13" s="37" t="s">
        <v>9</v>
      </c>
      <c r="D13" s="38" t="s">
        <v>48</v>
      </c>
      <c r="E13" s="39" t="s">
        <v>49</v>
      </c>
      <c r="F13" s="135" t="s">
        <v>8</v>
      </c>
      <c r="G13" s="1" t="s">
        <v>57</v>
      </c>
      <c r="H13" s="2" t="s">
        <v>64</v>
      </c>
    </row>
    <row r="14" spans="1:14" s="66" customFormat="1" x14ac:dyDescent="0.25">
      <c r="A14" s="40" t="s">
        <v>42</v>
      </c>
      <c r="B14" s="41" t="s">
        <v>39</v>
      </c>
      <c r="C14" s="42">
        <v>37310</v>
      </c>
      <c r="D14" s="43">
        <v>199.12</v>
      </c>
      <c r="E14" s="44">
        <v>46.65</v>
      </c>
      <c r="F14" s="151">
        <v>0</v>
      </c>
      <c r="G14" s="3">
        <f>$D$14*F14</f>
        <v>0</v>
      </c>
      <c r="H14" s="3">
        <f>$E$14*F14</f>
        <v>0</v>
      </c>
      <c r="K14" s="136"/>
    </row>
    <row r="15" spans="1:14" s="66" customFormat="1" x14ac:dyDescent="0.25">
      <c r="A15" s="40"/>
      <c r="B15" s="45" t="s">
        <v>40</v>
      </c>
      <c r="C15" s="42">
        <v>14217</v>
      </c>
      <c r="D15" s="43"/>
      <c r="E15" s="44"/>
      <c r="F15" s="151">
        <v>0</v>
      </c>
      <c r="G15" s="3">
        <f>$D$14*F15</f>
        <v>0</v>
      </c>
      <c r="H15" s="3">
        <f>$E$14*F15</f>
        <v>0</v>
      </c>
      <c r="K15" s="136"/>
    </row>
    <row r="16" spans="1:14" s="66" customFormat="1" x14ac:dyDescent="0.25">
      <c r="A16" s="46"/>
      <c r="B16" s="47" t="s">
        <v>41</v>
      </c>
      <c r="C16" s="48">
        <v>14216</v>
      </c>
      <c r="D16" s="49"/>
      <c r="E16" s="50"/>
      <c r="F16" s="152">
        <v>0</v>
      </c>
      <c r="G16" s="4">
        <f>$D$14*F16</f>
        <v>0</v>
      </c>
      <c r="H16" s="4">
        <f>$E$14*F16</f>
        <v>0</v>
      </c>
      <c r="K16" s="137"/>
    </row>
    <row r="17" spans="1:11" s="66" customFormat="1" x14ac:dyDescent="0.25">
      <c r="A17" s="51" t="s">
        <v>21</v>
      </c>
      <c r="B17" s="52" t="s">
        <v>39</v>
      </c>
      <c r="C17" s="53">
        <v>39070</v>
      </c>
      <c r="D17" s="54">
        <v>199.12</v>
      </c>
      <c r="E17" s="55">
        <v>46.65</v>
      </c>
      <c r="F17" s="153">
        <v>0</v>
      </c>
      <c r="G17" s="5">
        <f>$D$17*F17</f>
        <v>0</v>
      </c>
      <c r="H17" s="5">
        <f>$E$17*F17</f>
        <v>0</v>
      </c>
      <c r="K17" s="137"/>
    </row>
    <row r="18" spans="1:11" s="66" customFormat="1" x14ac:dyDescent="0.25">
      <c r="A18" s="40"/>
      <c r="B18" s="45" t="s">
        <v>40</v>
      </c>
      <c r="C18" s="42">
        <v>32706</v>
      </c>
      <c r="D18" s="43"/>
      <c r="E18" s="44"/>
      <c r="F18" s="151">
        <v>0</v>
      </c>
      <c r="G18" s="3">
        <f>$D$17*F18</f>
        <v>0</v>
      </c>
      <c r="H18" s="3">
        <f>$E$17*F18</f>
        <v>0</v>
      </c>
      <c r="K18" s="137"/>
    </row>
    <row r="19" spans="1:11" s="66" customFormat="1" x14ac:dyDescent="0.25">
      <c r="A19" s="46"/>
      <c r="B19" s="47" t="s">
        <v>41</v>
      </c>
      <c r="C19" s="48">
        <v>26451</v>
      </c>
      <c r="D19" s="49"/>
      <c r="E19" s="50"/>
      <c r="F19" s="152">
        <v>0</v>
      </c>
      <c r="G19" s="4">
        <f>$D$17*F19</f>
        <v>0</v>
      </c>
      <c r="H19" s="4">
        <f>$E$17*F19</f>
        <v>0</v>
      </c>
      <c r="K19" s="137"/>
    </row>
    <row r="20" spans="1:11" s="66" customFormat="1" x14ac:dyDescent="0.25">
      <c r="A20" s="51" t="s">
        <v>22</v>
      </c>
      <c r="B20" s="52" t="s">
        <v>39</v>
      </c>
      <c r="C20" s="56">
        <v>36045</v>
      </c>
      <c r="D20" s="54">
        <v>202.07</v>
      </c>
      <c r="E20" s="57">
        <v>53.35</v>
      </c>
      <c r="F20" s="153">
        <v>0</v>
      </c>
      <c r="G20" s="5">
        <f>$D$20*F20</f>
        <v>0</v>
      </c>
      <c r="H20" s="5">
        <f>$E$20*F20</f>
        <v>0</v>
      </c>
      <c r="K20" s="137"/>
    </row>
    <row r="21" spans="1:11" s="66" customFormat="1" x14ac:dyDescent="0.25">
      <c r="A21" s="40"/>
      <c r="B21" s="45" t="s">
        <v>40</v>
      </c>
      <c r="C21" s="42">
        <v>38903</v>
      </c>
      <c r="D21" s="43"/>
      <c r="E21" s="58"/>
      <c r="F21" s="151">
        <v>0</v>
      </c>
      <c r="G21" s="3">
        <f>$D$20*F21</f>
        <v>0</v>
      </c>
      <c r="H21" s="3">
        <f>$E$20*F21</f>
        <v>0</v>
      </c>
      <c r="K21" s="137"/>
    </row>
    <row r="22" spans="1:11" s="66" customFormat="1" x14ac:dyDescent="0.25">
      <c r="A22" s="46"/>
      <c r="B22" s="47" t="s">
        <v>41</v>
      </c>
      <c r="C22" s="59">
        <v>36062</v>
      </c>
      <c r="D22" s="49"/>
      <c r="E22" s="60"/>
      <c r="F22" s="152">
        <v>0</v>
      </c>
      <c r="G22" s="4">
        <f>$D$20*F22</f>
        <v>0</v>
      </c>
      <c r="H22" s="4">
        <f>$E$20*F22</f>
        <v>0</v>
      </c>
      <c r="J22" s="138"/>
      <c r="K22" s="137"/>
    </row>
    <row r="23" spans="1:11" s="66" customFormat="1" ht="15.75" x14ac:dyDescent="0.25">
      <c r="A23" s="51" t="s">
        <v>23</v>
      </c>
      <c r="B23" s="52" t="s">
        <v>39</v>
      </c>
      <c r="C23" s="61">
        <v>28115</v>
      </c>
      <c r="D23" s="54">
        <v>203.81</v>
      </c>
      <c r="E23" s="57">
        <v>61.33</v>
      </c>
      <c r="F23" s="153">
        <v>0</v>
      </c>
      <c r="G23" s="5">
        <f>$D$23*F23</f>
        <v>0</v>
      </c>
      <c r="H23" s="5">
        <f>$E$23*F23</f>
        <v>0</v>
      </c>
      <c r="K23" s="137"/>
    </row>
    <row r="24" spans="1:11" s="66" customFormat="1" x14ac:dyDescent="0.25">
      <c r="A24" s="40"/>
      <c r="B24" s="45" t="s">
        <v>40</v>
      </c>
      <c r="C24" s="42">
        <v>31187</v>
      </c>
      <c r="D24" s="43"/>
      <c r="E24" s="58"/>
      <c r="F24" s="151">
        <v>0</v>
      </c>
      <c r="G24" s="3">
        <f>$D$23*F24</f>
        <v>0</v>
      </c>
      <c r="H24" s="3">
        <f>$E$23*F24</f>
        <v>0</v>
      </c>
      <c r="K24" s="137"/>
    </row>
    <row r="25" spans="1:11" s="66" customFormat="1" x14ac:dyDescent="0.25">
      <c r="A25" s="46"/>
      <c r="B25" s="47" t="s">
        <v>41</v>
      </c>
      <c r="C25" s="62">
        <v>31178</v>
      </c>
      <c r="D25" s="49"/>
      <c r="E25" s="60"/>
      <c r="F25" s="152">
        <v>0</v>
      </c>
      <c r="G25" s="4">
        <f>$D$23*F25</f>
        <v>0</v>
      </c>
      <c r="H25" s="4">
        <f>$E$23*F25</f>
        <v>0</v>
      </c>
      <c r="K25" s="137"/>
    </row>
    <row r="26" spans="1:11" s="66" customFormat="1" x14ac:dyDescent="0.25">
      <c r="A26" s="51" t="s">
        <v>24</v>
      </c>
      <c r="B26" s="52" t="s">
        <v>39</v>
      </c>
      <c r="C26" s="53">
        <v>35985</v>
      </c>
      <c r="D26" s="54">
        <v>208.01</v>
      </c>
      <c r="E26" s="57">
        <v>63.96</v>
      </c>
      <c r="F26" s="153">
        <v>0</v>
      </c>
      <c r="G26" s="5">
        <f>$D$26*F26</f>
        <v>0</v>
      </c>
      <c r="H26" s="5">
        <f>$E$26*F26</f>
        <v>0</v>
      </c>
      <c r="K26" s="137"/>
    </row>
    <row r="27" spans="1:11" s="66" customFormat="1" x14ac:dyDescent="0.25">
      <c r="A27" s="40"/>
      <c r="B27" s="45" t="s">
        <v>40</v>
      </c>
      <c r="C27" s="42">
        <v>32540</v>
      </c>
      <c r="D27" s="43"/>
      <c r="E27" s="58"/>
      <c r="F27" s="151">
        <v>0</v>
      </c>
      <c r="G27" s="3">
        <f>$D$26*F27</f>
        <v>0</v>
      </c>
      <c r="H27" s="3">
        <f>$E$26*F27</f>
        <v>0</v>
      </c>
      <c r="K27" s="137"/>
    </row>
    <row r="28" spans="1:11" s="66" customFormat="1" x14ac:dyDescent="0.25">
      <c r="A28" s="46"/>
      <c r="B28" s="47" t="s">
        <v>41</v>
      </c>
      <c r="C28" s="48">
        <v>29070</v>
      </c>
      <c r="D28" s="49"/>
      <c r="E28" s="60"/>
      <c r="F28" s="152">
        <v>0</v>
      </c>
      <c r="G28" s="4">
        <f>$D$26*F28</f>
        <v>0</v>
      </c>
      <c r="H28" s="4">
        <f>$E$26*F28</f>
        <v>0</v>
      </c>
      <c r="K28" s="137"/>
    </row>
    <row r="29" spans="1:11" s="66" customFormat="1" x14ac:dyDescent="0.25">
      <c r="A29" s="51" t="s">
        <v>25</v>
      </c>
      <c r="B29" s="52" t="s">
        <v>39</v>
      </c>
      <c r="C29" s="53">
        <v>34678</v>
      </c>
      <c r="D29" s="54">
        <v>208.81</v>
      </c>
      <c r="E29" s="57">
        <v>63.96</v>
      </c>
      <c r="F29" s="153">
        <v>0</v>
      </c>
      <c r="G29" s="5">
        <f>$D$29*F29</f>
        <v>0</v>
      </c>
      <c r="H29" s="5">
        <f>$E$29*F29</f>
        <v>0</v>
      </c>
      <c r="K29" s="137"/>
    </row>
    <row r="30" spans="1:11" s="66" customFormat="1" x14ac:dyDescent="0.25">
      <c r="A30" s="40"/>
      <c r="B30" s="45" t="s">
        <v>40</v>
      </c>
      <c r="C30" s="42">
        <v>31856</v>
      </c>
      <c r="D30" s="43"/>
      <c r="E30" s="58"/>
      <c r="F30" s="151">
        <v>0</v>
      </c>
      <c r="G30" s="3">
        <f>$D$29*F30</f>
        <v>0</v>
      </c>
      <c r="H30" s="3">
        <f>$E$29*F30</f>
        <v>0</v>
      </c>
    </row>
    <row r="31" spans="1:11" s="66" customFormat="1" x14ac:dyDescent="0.25">
      <c r="A31" s="46"/>
      <c r="B31" s="47" t="s">
        <v>41</v>
      </c>
      <c r="C31" s="48">
        <v>31869</v>
      </c>
      <c r="D31" s="49"/>
      <c r="E31" s="60"/>
      <c r="F31" s="152">
        <v>0</v>
      </c>
      <c r="G31" s="4">
        <f>$D$29*F31</f>
        <v>0</v>
      </c>
      <c r="H31" s="4">
        <f>$E$29*F31</f>
        <v>0</v>
      </c>
    </row>
    <row r="32" spans="1:11" s="66" customFormat="1" x14ac:dyDescent="0.25">
      <c r="A32" s="63" t="s">
        <v>43</v>
      </c>
      <c r="B32" s="64" t="s">
        <v>39</v>
      </c>
      <c r="C32" s="65">
        <v>38680</v>
      </c>
      <c r="D32" s="43">
        <v>224.51</v>
      </c>
      <c r="E32" s="58">
        <v>72.39</v>
      </c>
      <c r="F32" s="154">
        <v>0</v>
      </c>
      <c r="G32" s="6">
        <f>$D$32*F32</f>
        <v>0</v>
      </c>
      <c r="H32" s="6">
        <f>$E$32*F32</f>
        <v>0</v>
      </c>
    </row>
    <row r="33" spans="1:8" s="66" customFormat="1" x14ac:dyDescent="0.25">
      <c r="A33" s="63"/>
      <c r="B33" s="66" t="s">
        <v>40</v>
      </c>
      <c r="C33" s="65">
        <v>14241</v>
      </c>
      <c r="D33" s="67"/>
      <c r="E33" s="68"/>
      <c r="F33" s="154">
        <v>0</v>
      </c>
      <c r="G33" s="6">
        <f>$D$32*F33</f>
        <v>0</v>
      </c>
      <c r="H33" s="6">
        <f>$E$32*F33</f>
        <v>0</v>
      </c>
    </row>
    <row r="34" spans="1:8" s="66" customFormat="1" x14ac:dyDescent="0.25">
      <c r="A34" s="63"/>
      <c r="B34" s="66" t="s">
        <v>41</v>
      </c>
      <c r="C34" s="65">
        <v>38681</v>
      </c>
      <c r="D34" s="67"/>
      <c r="E34" s="58"/>
      <c r="F34" s="154">
        <v>0</v>
      </c>
      <c r="G34" s="6">
        <f>$D$32*F34</f>
        <v>0</v>
      </c>
      <c r="H34" s="6">
        <f>$E$32*F34</f>
        <v>0</v>
      </c>
    </row>
    <row r="35" spans="1:8" s="66" customFormat="1" x14ac:dyDescent="0.25">
      <c r="A35" s="36" t="s">
        <v>7</v>
      </c>
      <c r="B35" s="36"/>
      <c r="C35" s="69"/>
      <c r="D35" s="70"/>
      <c r="E35" s="71"/>
      <c r="F35" s="155"/>
      <c r="G35" s="7"/>
      <c r="H35" s="7"/>
    </row>
    <row r="36" spans="1:8" s="66" customFormat="1" ht="16.5" x14ac:dyDescent="0.3">
      <c r="A36" s="72" t="s">
        <v>12</v>
      </c>
      <c r="B36" s="72"/>
      <c r="C36" s="73"/>
      <c r="D36" s="74"/>
      <c r="E36" s="75"/>
      <c r="F36" s="156"/>
      <c r="G36" s="8"/>
      <c r="H36" s="8"/>
    </row>
    <row r="37" spans="1:8" s="66" customFormat="1" x14ac:dyDescent="0.25">
      <c r="A37" s="76" t="s">
        <v>67</v>
      </c>
      <c r="B37" s="76"/>
      <c r="C37" s="77" t="s">
        <v>13</v>
      </c>
      <c r="D37" s="78">
        <v>247</v>
      </c>
      <c r="E37" s="79">
        <v>96.2</v>
      </c>
      <c r="F37" s="151">
        <v>0</v>
      </c>
      <c r="G37" s="3">
        <f>D37*F37</f>
        <v>0</v>
      </c>
      <c r="H37" s="3">
        <f>E37*F37</f>
        <v>0</v>
      </c>
    </row>
    <row r="38" spans="1:8" s="66" customFormat="1" x14ac:dyDescent="0.25">
      <c r="A38" s="80" t="s">
        <v>21</v>
      </c>
      <c r="B38" s="80"/>
      <c r="C38" s="81" t="s">
        <v>14</v>
      </c>
      <c r="D38" s="82">
        <v>247</v>
      </c>
      <c r="E38" s="83">
        <v>96.2</v>
      </c>
      <c r="F38" s="157">
        <v>0</v>
      </c>
      <c r="G38" s="9">
        <f>D38*F38</f>
        <v>0</v>
      </c>
      <c r="H38" s="9">
        <f>E38*F38</f>
        <v>0</v>
      </c>
    </row>
    <row r="39" spans="1:8" s="66" customFormat="1" x14ac:dyDescent="0.25">
      <c r="A39" s="84" t="s">
        <v>22</v>
      </c>
      <c r="B39" s="84"/>
      <c r="C39" s="77" t="s">
        <v>15</v>
      </c>
      <c r="D39" s="78">
        <v>247</v>
      </c>
      <c r="E39" s="79">
        <v>96.2</v>
      </c>
      <c r="F39" s="151">
        <v>0</v>
      </c>
      <c r="G39" s="3">
        <f>D39*F39</f>
        <v>0</v>
      </c>
      <c r="H39" s="3">
        <f>E39*F39</f>
        <v>0</v>
      </c>
    </row>
    <row r="40" spans="1:8" s="66" customFormat="1" x14ac:dyDescent="0.25">
      <c r="A40" s="85" t="s">
        <v>23</v>
      </c>
      <c r="B40" s="85"/>
      <c r="C40" s="86" t="s">
        <v>16</v>
      </c>
      <c r="D40" s="82">
        <v>247</v>
      </c>
      <c r="E40" s="83">
        <v>96.2</v>
      </c>
      <c r="F40" s="157">
        <v>0</v>
      </c>
      <c r="G40" s="9">
        <f>D40*F40</f>
        <v>0</v>
      </c>
      <c r="H40" s="9">
        <f>E40*F40</f>
        <v>0</v>
      </c>
    </row>
    <row r="41" spans="1:8" s="66" customFormat="1" x14ac:dyDescent="0.25">
      <c r="A41" s="87" t="s">
        <v>24</v>
      </c>
      <c r="B41" s="87"/>
      <c r="C41" s="88" t="s">
        <v>17</v>
      </c>
      <c r="D41" s="89">
        <v>247</v>
      </c>
      <c r="E41" s="90">
        <v>96.2</v>
      </c>
      <c r="F41" s="153">
        <v>0</v>
      </c>
      <c r="G41" s="5">
        <f>D41*F41</f>
        <v>0</v>
      </c>
      <c r="H41" s="5">
        <f>E41*F41</f>
        <v>0</v>
      </c>
    </row>
    <row r="42" spans="1:8" s="66" customFormat="1" ht="16.5" x14ac:dyDescent="0.3">
      <c r="A42" s="91" t="s">
        <v>18</v>
      </c>
      <c r="B42" s="91"/>
      <c r="C42" s="92"/>
      <c r="D42" s="93"/>
      <c r="E42" s="94"/>
      <c r="F42" s="158"/>
      <c r="G42" s="10"/>
      <c r="H42" s="10"/>
    </row>
    <row r="43" spans="1:8" s="66" customFormat="1" x14ac:dyDescent="0.25">
      <c r="A43" s="95" t="s">
        <v>25</v>
      </c>
      <c r="B43" s="95"/>
      <c r="C43" s="96" t="s">
        <v>46</v>
      </c>
      <c r="D43" s="97">
        <v>297</v>
      </c>
      <c r="E43" s="98">
        <v>117</v>
      </c>
      <c r="F43" s="152">
        <v>0</v>
      </c>
      <c r="G43" s="4">
        <f>D43*F43</f>
        <v>0</v>
      </c>
      <c r="H43" s="4">
        <f>E43*F43</f>
        <v>0</v>
      </c>
    </row>
    <row r="44" spans="1:8" s="66" customFormat="1" x14ac:dyDescent="0.25">
      <c r="A44" s="76" t="s">
        <v>68</v>
      </c>
      <c r="B44" s="76"/>
      <c r="C44" s="77" t="s">
        <v>19</v>
      </c>
      <c r="D44" s="78">
        <v>297</v>
      </c>
      <c r="E44" s="79">
        <v>117</v>
      </c>
      <c r="F44" s="151">
        <v>0</v>
      </c>
      <c r="G44" s="3">
        <f>D44*F44</f>
        <v>0</v>
      </c>
      <c r="H44" s="3">
        <f>E44*F44</f>
        <v>0</v>
      </c>
    </row>
    <row r="45" spans="1:8" s="66" customFormat="1" x14ac:dyDescent="0.25">
      <c r="A45" s="99" t="s">
        <v>10</v>
      </c>
      <c r="B45" s="99"/>
      <c r="C45" s="69"/>
      <c r="D45" s="100"/>
      <c r="E45" s="101"/>
      <c r="F45" s="155"/>
      <c r="G45" s="7"/>
      <c r="H45" s="7"/>
    </row>
    <row r="46" spans="1:8" s="66" customFormat="1" ht="15.75" x14ac:dyDescent="0.25">
      <c r="A46" s="102" t="s">
        <v>11</v>
      </c>
      <c r="B46" s="45" t="s">
        <v>39</v>
      </c>
      <c r="C46" s="103">
        <v>41579</v>
      </c>
      <c r="D46" s="67">
        <v>21.95</v>
      </c>
      <c r="E46" s="68">
        <v>16.95</v>
      </c>
      <c r="F46" s="154">
        <v>0</v>
      </c>
      <c r="G46" s="6">
        <f>$D$46*F46</f>
        <v>0</v>
      </c>
      <c r="H46" s="6">
        <f>$E$46*F46</f>
        <v>0</v>
      </c>
    </row>
    <row r="47" spans="1:8" s="66" customFormat="1" ht="15.75" x14ac:dyDescent="0.25">
      <c r="A47" s="102"/>
      <c r="B47" s="45" t="s">
        <v>40</v>
      </c>
      <c r="C47" s="103">
        <v>36996</v>
      </c>
      <c r="D47" s="67"/>
      <c r="E47" s="68"/>
      <c r="F47" s="154">
        <v>0</v>
      </c>
      <c r="G47" s="6">
        <f>$D$46*F47</f>
        <v>0</v>
      </c>
      <c r="H47" s="6">
        <f>$E$46*F47</f>
        <v>0</v>
      </c>
    </row>
    <row r="48" spans="1:8" s="66" customFormat="1" ht="15.75" x14ac:dyDescent="0.25">
      <c r="A48" s="102"/>
      <c r="B48" s="45" t="s">
        <v>41</v>
      </c>
      <c r="C48" s="103">
        <v>41580</v>
      </c>
      <c r="D48" s="67"/>
      <c r="E48" s="68"/>
      <c r="F48" s="154">
        <v>0</v>
      </c>
      <c r="G48" s="6">
        <f>$D$46*F48</f>
        <v>0</v>
      </c>
      <c r="H48" s="6">
        <f>$E$46*F48</f>
        <v>0</v>
      </c>
    </row>
    <row r="49" spans="1:13" s="66" customFormat="1" x14ac:dyDescent="0.25">
      <c r="A49" s="99" t="s">
        <v>53</v>
      </c>
      <c r="B49" s="99"/>
      <c r="C49" s="104"/>
      <c r="D49" s="70"/>
      <c r="E49" s="101"/>
      <c r="F49" s="155"/>
      <c r="G49" s="7"/>
      <c r="H49" s="7"/>
    </row>
    <row r="50" spans="1:13" s="66" customFormat="1" x14ac:dyDescent="0.25">
      <c r="A50" s="84" t="s">
        <v>54</v>
      </c>
      <c r="B50" s="84"/>
      <c r="C50" s="105" t="s">
        <v>20</v>
      </c>
      <c r="D50" s="78">
        <v>176.8</v>
      </c>
      <c r="E50" s="79">
        <v>68.900000000000006</v>
      </c>
      <c r="F50" s="151">
        <v>0</v>
      </c>
      <c r="G50" s="3">
        <f>D50*F50</f>
        <v>0</v>
      </c>
      <c r="H50" s="3">
        <f>E50*F50</f>
        <v>0</v>
      </c>
      <c r="J50" s="139"/>
      <c r="K50" s="140"/>
      <c r="L50" s="45"/>
      <c r="M50" s="45"/>
    </row>
    <row r="51" spans="1:13" s="66" customFormat="1" x14ac:dyDescent="0.25">
      <c r="A51" s="99" t="s">
        <v>52</v>
      </c>
      <c r="B51" s="99"/>
      <c r="C51" s="69"/>
      <c r="D51" s="100"/>
      <c r="E51" s="101"/>
      <c r="F51" s="155"/>
      <c r="G51" s="7"/>
      <c r="H51" s="7"/>
    </row>
    <row r="52" spans="1:13" s="66" customFormat="1" x14ac:dyDescent="0.25">
      <c r="A52" s="106" t="s">
        <v>26</v>
      </c>
      <c r="B52" s="84" t="s">
        <v>39</v>
      </c>
      <c r="C52" s="42">
        <v>74799</v>
      </c>
      <c r="D52" s="44">
        <v>172.11</v>
      </c>
      <c r="E52" s="58">
        <v>20.87</v>
      </c>
      <c r="F52" s="151">
        <v>0</v>
      </c>
      <c r="G52" s="3">
        <f>$D$52*F52</f>
        <v>0</v>
      </c>
      <c r="H52" s="3">
        <f>$E$52*F52</f>
        <v>0</v>
      </c>
    </row>
    <row r="53" spans="1:13" s="66" customFormat="1" x14ac:dyDescent="0.25">
      <c r="A53" s="106"/>
      <c r="B53" s="84" t="s">
        <v>40</v>
      </c>
      <c r="C53" s="42">
        <v>38297</v>
      </c>
      <c r="D53" s="44"/>
      <c r="E53" s="58"/>
      <c r="F53" s="151">
        <v>0</v>
      </c>
      <c r="G53" s="3">
        <f>$D$52*F53</f>
        <v>0</v>
      </c>
      <c r="H53" s="3">
        <f>$E$52*F53</f>
        <v>0</v>
      </c>
    </row>
    <row r="54" spans="1:13" s="66" customFormat="1" x14ac:dyDescent="0.25">
      <c r="A54" s="107"/>
      <c r="B54" s="95" t="s">
        <v>41</v>
      </c>
      <c r="C54" s="48">
        <v>24373</v>
      </c>
      <c r="D54" s="50"/>
      <c r="E54" s="60"/>
      <c r="F54" s="152">
        <v>0</v>
      </c>
      <c r="G54" s="3">
        <f>$D$52*F54</f>
        <v>0</v>
      </c>
      <c r="H54" s="3">
        <f>$E$52*F54</f>
        <v>0</v>
      </c>
    </row>
    <row r="55" spans="1:13" s="66" customFormat="1" x14ac:dyDescent="0.25">
      <c r="A55" s="108" t="s">
        <v>44</v>
      </c>
      <c r="B55" s="87" t="s">
        <v>39</v>
      </c>
      <c r="C55" s="53">
        <v>20668</v>
      </c>
      <c r="D55" s="55">
        <v>175.78</v>
      </c>
      <c r="E55" s="57">
        <v>25.96</v>
      </c>
      <c r="F55" s="153">
        <v>0</v>
      </c>
      <c r="G55" s="5">
        <f>$D$55*F55</f>
        <v>0</v>
      </c>
      <c r="H55" s="5">
        <f>$E$55*F55</f>
        <v>0</v>
      </c>
    </row>
    <row r="56" spans="1:13" s="66" customFormat="1" x14ac:dyDescent="0.25">
      <c r="A56" s="106"/>
      <c r="B56" s="84" t="s">
        <v>40</v>
      </c>
      <c r="C56" s="42">
        <v>33462</v>
      </c>
      <c r="D56" s="44"/>
      <c r="E56" s="58"/>
      <c r="F56" s="151">
        <v>0</v>
      </c>
      <c r="G56" s="3">
        <f>$D$55*F56</f>
        <v>0</v>
      </c>
      <c r="H56" s="3">
        <f>$E$55*F56</f>
        <v>0</v>
      </c>
    </row>
    <row r="57" spans="1:13" s="66" customFormat="1" x14ac:dyDescent="0.25">
      <c r="A57" s="107"/>
      <c r="B57" s="95" t="s">
        <v>41</v>
      </c>
      <c r="C57" s="48">
        <v>23189</v>
      </c>
      <c r="D57" s="50"/>
      <c r="E57" s="60"/>
      <c r="F57" s="152">
        <v>0</v>
      </c>
      <c r="G57" s="3">
        <f>$D$55*F57</f>
        <v>0</v>
      </c>
      <c r="H57" s="3">
        <f>$E$55*F57</f>
        <v>0</v>
      </c>
    </row>
    <row r="58" spans="1:13" s="66" customFormat="1" x14ac:dyDescent="0.25">
      <c r="A58" s="108" t="s">
        <v>45</v>
      </c>
      <c r="B58" s="87" t="s">
        <v>39</v>
      </c>
      <c r="C58" s="56">
        <v>36397</v>
      </c>
      <c r="D58" s="55">
        <v>173.46</v>
      </c>
      <c r="E58" s="57">
        <v>27.93</v>
      </c>
      <c r="F58" s="153">
        <v>0</v>
      </c>
      <c r="G58" s="5">
        <f>$D$58*F58</f>
        <v>0</v>
      </c>
      <c r="H58" s="5">
        <f>$E$58*F58</f>
        <v>0</v>
      </c>
    </row>
    <row r="59" spans="1:13" s="66" customFormat="1" x14ac:dyDescent="0.25">
      <c r="A59" s="106"/>
      <c r="B59" s="84" t="s">
        <v>40</v>
      </c>
      <c r="C59" s="42">
        <v>14215</v>
      </c>
      <c r="D59" s="44"/>
      <c r="E59" s="58"/>
      <c r="F59" s="151">
        <v>0</v>
      </c>
      <c r="G59" s="3">
        <f>$D$58*F59</f>
        <v>0</v>
      </c>
      <c r="H59" s="3">
        <f>$E$58*F59</f>
        <v>0</v>
      </c>
    </row>
    <row r="60" spans="1:13" s="66" customFormat="1" x14ac:dyDescent="0.25">
      <c r="A60" s="107"/>
      <c r="B60" s="95" t="s">
        <v>41</v>
      </c>
      <c r="C60" s="59">
        <v>36396</v>
      </c>
      <c r="D60" s="50"/>
      <c r="E60" s="60"/>
      <c r="F60" s="152">
        <v>0</v>
      </c>
      <c r="G60" s="3">
        <f>$D$58*F60</f>
        <v>0</v>
      </c>
      <c r="H60" s="3">
        <f>$E$58*F60</f>
        <v>0</v>
      </c>
    </row>
    <row r="61" spans="1:13" s="66" customFormat="1" ht="15.75" x14ac:dyDescent="0.25">
      <c r="A61" s="108" t="s">
        <v>27</v>
      </c>
      <c r="B61" s="87" t="s">
        <v>39</v>
      </c>
      <c r="C61" s="61">
        <v>32266</v>
      </c>
      <c r="D61" s="55">
        <v>172.11</v>
      </c>
      <c r="E61" s="57">
        <v>20.87</v>
      </c>
      <c r="F61" s="153">
        <v>0</v>
      </c>
      <c r="G61" s="5">
        <f>$D$61*F61</f>
        <v>0</v>
      </c>
      <c r="H61" s="5">
        <f>$E$61*F61</f>
        <v>0</v>
      </c>
    </row>
    <row r="62" spans="1:13" s="66" customFormat="1" x14ac:dyDescent="0.25">
      <c r="A62" s="106"/>
      <c r="B62" s="84" t="s">
        <v>40</v>
      </c>
      <c r="C62" s="42">
        <v>32722</v>
      </c>
      <c r="D62" s="44"/>
      <c r="E62" s="58"/>
      <c r="F62" s="151">
        <v>0</v>
      </c>
      <c r="G62" s="3">
        <f>$D$61*F62</f>
        <v>0</v>
      </c>
      <c r="H62" s="3">
        <f>$E$61*F62</f>
        <v>0</v>
      </c>
    </row>
    <row r="63" spans="1:13" s="66" customFormat="1" x14ac:dyDescent="0.25">
      <c r="A63" s="107"/>
      <c r="B63" s="95" t="s">
        <v>41</v>
      </c>
      <c r="C63" s="62">
        <v>37702</v>
      </c>
      <c r="D63" s="50"/>
      <c r="E63" s="60"/>
      <c r="F63" s="152">
        <v>0</v>
      </c>
      <c r="G63" s="4">
        <f>$D$61*F63</f>
        <v>0</v>
      </c>
      <c r="H63" s="3">
        <f>$E$61*F63</f>
        <v>0</v>
      </c>
    </row>
    <row r="64" spans="1:13" s="66" customFormat="1" x14ac:dyDescent="0.25">
      <c r="A64" s="108" t="s">
        <v>28</v>
      </c>
      <c r="B64" s="87" t="s">
        <v>39</v>
      </c>
      <c r="C64" s="53">
        <v>37674</v>
      </c>
      <c r="D64" s="55">
        <v>175.78</v>
      </c>
      <c r="E64" s="57">
        <v>25.96</v>
      </c>
      <c r="F64" s="153">
        <v>0</v>
      </c>
      <c r="G64" s="5">
        <f>$D$64*F64</f>
        <v>0</v>
      </c>
      <c r="H64" s="5">
        <f>$E$64*F64</f>
        <v>0</v>
      </c>
    </row>
    <row r="65" spans="1:13" s="66" customFormat="1" x14ac:dyDescent="0.25">
      <c r="A65" s="106"/>
      <c r="B65" s="84" t="s">
        <v>40</v>
      </c>
      <c r="C65" s="42">
        <v>33070</v>
      </c>
      <c r="D65" s="44"/>
      <c r="E65" s="58"/>
      <c r="F65" s="151">
        <v>0</v>
      </c>
      <c r="G65" s="3">
        <f>$D$64*F65</f>
        <v>0</v>
      </c>
      <c r="H65" s="3">
        <f>$E$64*F65</f>
        <v>0</v>
      </c>
    </row>
    <row r="66" spans="1:13" s="66" customFormat="1" x14ac:dyDescent="0.25">
      <c r="A66" s="109"/>
      <c r="B66" s="110" t="s">
        <v>41</v>
      </c>
      <c r="C66" s="111">
        <v>37701</v>
      </c>
      <c r="D66" s="112"/>
      <c r="E66" s="113"/>
      <c r="F66" s="159">
        <v>0</v>
      </c>
      <c r="G66" s="11">
        <f>$D$64*F66</f>
        <v>0</v>
      </c>
      <c r="H66" s="11">
        <f>$E$64*F66</f>
        <v>0</v>
      </c>
    </row>
    <row r="67" spans="1:13" s="66" customFormat="1" x14ac:dyDescent="0.25">
      <c r="A67" s="122"/>
      <c r="B67" s="123"/>
      <c r="C67" s="124"/>
      <c r="D67" s="22" t="s">
        <v>65</v>
      </c>
      <c r="E67" s="23"/>
      <c r="F67" s="24">
        <f>SUM(F14:F66)</f>
        <v>0</v>
      </c>
      <c r="G67" s="12">
        <f>SUM(G14:G66)</f>
        <v>0</v>
      </c>
      <c r="H67" s="13">
        <f>SUM(H14:H66)</f>
        <v>0</v>
      </c>
      <c r="J67" s="139"/>
      <c r="K67" s="140"/>
      <c r="L67" s="45"/>
      <c r="M67" s="45"/>
    </row>
    <row r="68" spans="1:13" x14ac:dyDescent="0.25">
      <c r="A68" s="125"/>
      <c r="B68" s="125"/>
      <c r="C68" s="126"/>
      <c r="H68" s="15"/>
      <c r="J68" s="141"/>
      <c r="K68" s="142"/>
    </row>
    <row r="69" spans="1:13" ht="15" customHeight="1" x14ac:dyDescent="0.25">
      <c r="B69" s="26"/>
      <c r="C69" s="127"/>
      <c r="D69" s="26" t="s">
        <v>66</v>
      </c>
      <c r="H69" s="15">
        <v>8.5</v>
      </c>
    </row>
    <row r="70" spans="1:13" ht="15" customHeight="1" x14ac:dyDescent="0.25">
      <c r="B70" s="26"/>
      <c r="C70" s="127"/>
      <c r="D70" s="26" t="s">
        <v>70</v>
      </c>
      <c r="H70" s="15">
        <f>IF(G67&gt;600, 0, IF(G67&lt;=50, B84, IF(G67&lt;=100, B85, IF(G67&lt;=200, B86, IF(G67&lt;=300, B87, IF(G67&lt;=400, B88, IF(G67&lt;=500, B89, IF(G67&lt;=600, B90))))))))</f>
        <v>0</v>
      </c>
    </row>
    <row r="71" spans="1:13" ht="15" customHeight="1" x14ac:dyDescent="0.25">
      <c r="B71" s="26"/>
      <c r="C71" s="127"/>
      <c r="D71" s="26" t="s">
        <v>71</v>
      </c>
      <c r="H71" s="14">
        <f>IF(G67&lt;600,0,((((ROUNDUP(G67,-2))-600)/100)*1.45)+9.7)</f>
        <v>0</v>
      </c>
    </row>
    <row r="72" spans="1:13" x14ac:dyDescent="0.25">
      <c r="D72" s="27" t="s">
        <v>69</v>
      </c>
      <c r="H72" s="15">
        <v>0</v>
      </c>
      <c r="J72" s="141"/>
      <c r="K72" s="142"/>
    </row>
    <row r="73" spans="1:13" x14ac:dyDescent="0.25">
      <c r="D73" s="16"/>
    </row>
    <row r="74" spans="1:13" ht="15.75" thickBot="1" x14ac:dyDescent="0.3">
      <c r="B74" s="125"/>
      <c r="C74" s="126"/>
      <c r="D74" s="28" t="s">
        <v>56</v>
      </c>
      <c r="F74" s="29"/>
      <c r="G74" s="17"/>
      <c r="H74" s="18">
        <f>SUM(G67,H69:H72)</f>
        <v>8.5</v>
      </c>
      <c r="J74" s="141"/>
      <c r="K74" s="142"/>
    </row>
    <row r="75" spans="1:13" ht="15.75" thickBot="1" x14ac:dyDescent="0.3">
      <c r="A75" s="125"/>
      <c r="B75" s="125"/>
      <c r="C75" s="128"/>
      <c r="D75" s="30" t="s">
        <v>55</v>
      </c>
      <c r="E75" s="31"/>
      <c r="F75" s="31"/>
      <c r="G75" s="19"/>
      <c r="H75" s="20">
        <f>SUM(H67,H69:H72)</f>
        <v>8.5</v>
      </c>
    </row>
    <row r="76" spans="1:13" ht="15.75" customHeight="1" x14ac:dyDescent="0.25">
      <c r="A76" s="125"/>
      <c r="B76" s="125"/>
      <c r="E76" s="32"/>
      <c r="G76" s="21" t="s">
        <v>72</v>
      </c>
      <c r="H76" s="14">
        <f>H75*0.04</f>
        <v>0.34</v>
      </c>
      <c r="J76" s="141"/>
      <c r="K76" s="142"/>
    </row>
    <row r="78" spans="1:13" x14ac:dyDescent="0.25">
      <c r="A78" s="129" t="s">
        <v>74</v>
      </c>
    </row>
    <row r="79" spans="1:13" x14ac:dyDescent="0.25">
      <c r="A79" s="129" t="s">
        <v>75</v>
      </c>
    </row>
    <row r="80" spans="1:13" x14ac:dyDescent="0.25">
      <c r="A80" s="129" t="s">
        <v>76</v>
      </c>
      <c r="B80" s="129"/>
      <c r="C80" s="129"/>
    </row>
    <row r="81" spans="1:9" x14ac:dyDescent="0.25">
      <c r="A81" s="129" t="s">
        <v>73</v>
      </c>
      <c r="B81" s="129"/>
    </row>
    <row r="83" spans="1:9" ht="14.45" customHeight="1" x14ac:dyDescent="0.25">
      <c r="A83" s="161" t="s">
        <v>38</v>
      </c>
      <c r="B83" s="161"/>
      <c r="E83" s="162"/>
      <c r="F83" s="162"/>
      <c r="G83" s="162"/>
      <c r="H83" s="162"/>
      <c r="I83" s="162"/>
    </row>
    <row r="84" spans="1:9" x14ac:dyDescent="0.25">
      <c r="A84" s="164" t="s">
        <v>29</v>
      </c>
      <c r="B84" s="165">
        <v>0</v>
      </c>
    </row>
    <row r="85" spans="1:9" x14ac:dyDescent="0.25">
      <c r="A85" s="164" t="s">
        <v>30</v>
      </c>
      <c r="B85" s="165">
        <v>2.95</v>
      </c>
    </row>
    <row r="86" spans="1:9" x14ac:dyDescent="0.25">
      <c r="A86" s="164" t="s">
        <v>31</v>
      </c>
      <c r="B86" s="165">
        <v>3.6</v>
      </c>
    </row>
    <row r="87" spans="1:9" x14ac:dyDescent="0.25">
      <c r="A87" s="164" t="s">
        <v>32</v>
      </c>
      <c r="B87" s="165">
        <v>4.75</v>
      </c>
    </row>
    <row r="88" spans="1:9" x14ac:dyDescent="0.25">
      <c r="A88" s="164" t="s">
        <v>33</v>
      </c>
      <c r="B88" s="165">
        <v>6</v>
      </c>
    </row>
    <row r="89" spans="1:9" x14ac:dyDescent="0.25">
      <c r="A89" s="164" t="s">
        <v>34</v>
      </c>
      <c r="B89" s="165">
        <v>7.2</v>
      </c>
    </row>
    <row r="90" spans="1:9" x14ac:dyDescent="0.25">
      <c r="A90" s="164" t="s">
        <v>35</v>
      </c>
      <c r="B90" s="165">
        <v>9.6999999999999993</v>
      </c>
    </row>
    <row r="91" spans="1:9" x14ac:dyDescent="0.25">
      <c r="A91" s="164" t="s">
        <v>36</v>
      </c>
      <c r="B91" s="25" t="s">
        <v>47</v>
      </c>
      <c r="E91" s="163"/>
      <c r="F91" s="163"/>
      <c r="G91" s="163"/>
      <c r="H91" s="163"/>
      <c r="I91" s="163"/>
    </row>
    <row r="92" spans="1:9" x14ac:dyDescent="0.25">
      <c r="A92" s="114" t="s">
        <v>37</v>
      </c>
      <c r="B92" s="25"/>
    </row>
    <row r="93" spans="1:9" x14ac:dyDescent="0.25">
      <c r="A93" s="160"/>
    </row>
  </sheetData>
  <mergeCells count="57">
    <mergeCell ref="E1:H1"/>
    <mergeCell ref="E5:H5"/>
    <mergeCell ref="E10:H10"/>
    <mergeCell ref="E11:H11"/>
    <mergeCell ref="E2:H2"/>
    <mergeCell ref="E3:H3"/>
    <mergeCell ref="E4:H4"/>
    <mergeCell ref="E6:H6"/>
    <mergeCell ref="E7:H7"/>
    <mergeCell ref="A13:B13"/>
    <mergeCell ref="A45:B45"/>
    <mergeCell ref="A51:B51"/>
    <mergeCell ref="A35:B35"/>
    <mergeCell ref="A49:B49"/>
    <mergeCell ref="A46:A48"/>
    <mergeCell ref="E8:H8"/>
    <mergeCell ref="E9:H9"/>
    <mergeCell ref="A52:A54"/>
    <mergeCell ref="A55:A57"/>
    <mergeCell ref="A58:A60"/>
    <mergeCell ref="A61:A63"/>
    <mergeCell ref="A64:A66"/>
    <mergeCell ref="E23:E25"/>
    <mergeCell ref="D26:D28"/>
    <mergeCell ref="E26:E28"/>
    <mergeCell ref="D29:D31"/>
    <mergeCell ref="E29:E31"/>
    <mergeCell ref="A14:A16"/>
    <mergeCell ref="A17:A19"/>
    <mergeCell ref="A20:A22"/>
    <mergeCell ref="A23:A25"/>
    <mergeCell ref="A26:A28"/>
    <mergeCell ref="A29:A31"/>
    <mergeCell ref="A32:A34"/>
    <mergeCell ref="A42:B42"/>
    <mergeCell ref="A36:B36"/>
    <mergeCell ref="D14:D16"/>
    <mergeCell ref="E14:E16"/>
    <mergeCell ref="D17:D19"/>
    <mergeCell ref="E17:E19"/>
    <mergeCell ref="D20:D22"/>
    <mergeCell ref="E20:E22"/>
    <mergeCell ref="D23:D25"/>
    <mergeCell ref="D32:D34"/>
    <mergeCell ref="E32:E34"/>
    <mergeCell ref="D52:D54"/>
    <mergeCell ref="E52:E54"/>
    <mergeCell ref="D55:D57"/>
    <mergeCell ref="E55:E57"/>
    <mergeCell ref="D46:D48"/>
    <mergeCell ref="E46:E48"/>
    <mergeCell ref="D58:D60"/>
    <mergeCell ref="E58:E60"/>
    <mergeCell ref="D64:D66"/>
    <mergeCell ref="E64:E66"/>
    <mergeCell ref="D61:D63"/>
    <mergeCell ref="E61:E63"/>
  </mergeCells>
  <phoneticPr fontId="7" type="noConversion"/>
  <pageMargins left="0.7" right="0.7" top="0.75" bottom="0.75" header="0.3" footer="0.3"/>
  <pageSetup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Larsen</dc:creator>
  <cp:lastModifiedBy>Hannah Wise-Maas</cp:lastModifiedBy>
  <cp:lastPrinted>2021-04-05T18:18:07Z</cp:lastPrinted>
  <dcterms:created xsi:type="dcterms:W3CDTF">2012-07-10T14:08:52Z</dcterms:created>
  <dcterms:modified xsi:type="dcterms:W3CDTF">2021-04-05T19:18:12Z</dcterms:modified>
</cp:coreProperties>
</file>