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sanchez\Downloads\"/>
    </mc:Choice>
  </mc:AlternateContent>
  <xr:revisionPtr revIDLastSave="0" documentId="8_{D6DA9682-60C4-4EDE-93ED-8F1A3749F72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Sheet1!$A$2:$H$48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9" i="1" l="1"/>
  <c r="H32" i="1"/>
  <c r="G32" i="1"/>
  <c r="H36" i="1"/>
  <c r="G36" i="1"/>
  <c r="H35" i="1"/>
  <c r="G35" i="1"/>
  <c r="F39" i="1"/>
  <c r="H29" i="1"/>
  <c r="H23" i="1"/>
  <c r="G22" i="1"/>
  <c r="H21" i="1"/>
  <c r="H22" i="1"/>
  <c r="G23" i="1"/>
  <c r="G21" i="1"/>
  <c r="H19" i="1"/>
  <c r="G19" i="1"/>
  <c r="H20" i="1"/>
  <c r="G20" i="1"/>
  <c r="G18" i="1"/>
  <c r="H18" i="1"/>
  <c r="G17" i="1"/>
  <c r="H16" i="1"/>
  <c r="G16" i="1"/>
  <c r="H17" i="1"/>
  <c r="G15" i="1"/>
  <c r="H15" i="1"/>
  <c r="G31" i="1"/>
  <c r="G33" i="1"/>
  <c r="G38" i="1"/>
  <c r="H31" i="1"/>
  <c r="H33" i="1"/>
  <c r="H38" i="1"/>
  <c r="G29" i="1"/>
  <c r="G39" i="1" l="1"/>
  <c r="H43" i="1" s="1"/>
  <c r="H42" i="1" l="1"/>
  <c r="H47" i="1" s="1"/>
  <c r="H46" i="1" l="1"/>
</calcChain>
</file>

<file path=xl/sharedStrings.xml><?xml version="1.0" encoding="utf-8"?>
<sst xmlns="http://schemas.openxmlformats.org/spreadsheetml/2006/main" count="75" uniqueCount="62">
  <si>
    <t>Your Real Name Here</t>
  </si>
  <si>
    <t>City</t>
  </si>
  <si>
    <t>State</t>
  </si>
  <si>
    <t>Zip Code</t>
  </si>
  <si>
    <t>IAP User Name</t>
  </si>
  <si>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</si>
  <si>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Triple Lead Taps</t>
  </si>
  <si>
    <t>Triple Lead Dies</t>
  </si>
  <si>
    <t>Quantity</t>
  </si>
  <si>
    <t>Part #</t>
  </si>
  <si>
    <t xml:space="preserve">1 In. OD </t>
  </si>
  <si>
    <t>35971A</t>
  </si>
  <si>
    <t>1.5 In. OD</t>
  </si>
  <si>
    <t>38685A</t>
  </si>
  <si>
    <t>M13 X .8</t>
  </si>
  <si>
    <t>M14 X .8</t>
  </si>
  <si>
    <t>$0.01 - $50.00</t>
  </si>
  <si>
    <t>50.01 - 100.00</t>
  </si>
  <si>
    <t>100.01 - 200.00</t>
  </si>
  <si>
    <t>200.01 - 300.00</t>
  </si>
  <si>
    <t>300.01 - 400.00</t>
  </si>
  <si>
    <t>400.01 - 500.00</t>
  </si>
  <si>
    <t>500.01 - 600.00</t>
  </si>
  <si>
    <t>600.01 - 5,000.00</t>
  </si>
  <si>
    <t>(maximum liability is $5,000)</t>
  </si>
  <si>
    <r>
      <rPr>
        <b/>
        <sz val="11"/>
        <color indexed="8"/>
        <rFont val="Calibri"/>
        <family val="2"/>
      </rPr>
      <t>Insurance Guide</t>
    </r>
    <r>
      <rPr>
        <sz val="11"/>
        <color theme="1"/>
        <rFont val="Calibri"/>
        <family val="2"/>
        <scheme val="minor"/>
      </rPr>
      <t xml:space="preserve">: Insurance is calculated based on </t>
    </r>
    <r>
      <rPr>
        <b/>
        <sz val="11"/>
        <color indexed="8"/>
        <rFont val="Calibri"/>
        <family val="2"/>
      </rPr>
      <t>normal replacement cost of an item</t>
    </r>
    <r>
      <rPr>
        <sz val="11"/>
        <color theme="1"/>
        <rFont val="Calibri"/>
        <family val="2"/>
        <scheme val="minor"/>
      </rPr>
      <t>.</t>
    </r>
  </si>
  <si>
    <t>Plug</t>
  </si>
  <si>
    <t>Taper</t>
  </si>
  <si>
    <t>Bottoming</t>
  </si>
  <si>
    <t>M15 X .8</t>
  </si>
  <si>
    <t>31865A</t>
  </si>
  <si>
    <t>Cost (no discount)</t>
  </si>
  <si>
    <t>Cost (high discount)</t>
  </si>
  <si>
    <t>Enter your info here ↓</t>
  </si>
  <si>
    <t>(optional - will only by used to communicate with you about your order)</t>
  </si>
  <si>
    <t>Estimated Total (highest discount)</t>
  </si>
  <si>
    <t>Estimated Total (no discount)</t>
  </si>
  <si>
    <t>Total (before discount)</t>
  </si>
  <si>
    <t>Shipping Address Line 1</t>
  </si>
  <si>
    <t>Shipping Address Line 2</t>
  </si>
  <si>
    <t>Shipping insurance: Yes / No</t>
  </si>
  <si>
    <t>Your PayPal linked email address</t>
  </si>
  <si>
    <t>Phone number</t>
  </si>
  <si>
    <t>Enter your quantities here ↓</t>
  </si>
  <si>
    <t>Est. Total (high discount)</t>
  </si>
  <si>
    <t>TOTAL</t>
  </si>
  <si>
    <t>Shipping (small flat rate box)</t>
  </si>
  <si>
    <t>Special Fees (if applicable)</t>
  </si>
  <si>
    <t>Shipping insurance (if under $600)</t>
  </si>
  <si>
    <t>Shipping insurance (if over $600)</t>
  </si>
  <si>
    <t>All stock &amp; prices listed above are subject to change.</t>
  </si>
  <si>
    <t>These estimated totals are provided as a courtesy but do not represent the fixed amount you will be charged.</t>
  </si>
  <si>
    <t>Your actual price will depend on the number of other members who place orders.</t>
  </si>
  <si>
    <t>I will email you the finalized "excel invoice" with how to submit payment.</t>
  </si>
  <si>
    <t>$10.35 plus $1.55 per $100.00 or fraction thereof over $600 in declared value</t>
  </si>
  <si>
    <t>Bock/JoWo Nib  Dies (Single lead)</t>
  </si>
  <si>
    <t>Jowo (5) M6.5X0.5</t>
  </si>
  <si>
    <t>Jowo (#6) M7.4x.5</t>
  </si>
  <si>
    <t xml:space="preserve">Bock (#5) 6.4x.6 </t>
  </si>
  <si>
    <t xml:space="preserve">Bock (#6) 7.9x.6 </t>
  </si>
  <si>
    <t>note, additional rate may apply if order does not fit in a small pripority mail box.</t>
  </si>
  <si>
    <t>M16 X 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</si>
</sst>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Trebuchet MS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2EFDA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5">
    <xf numFmtId="0" fontId="0" fillId="0" borderId="0" xfId="0"/>
    <xf numFmtId="164" fontId="5" fillId="2" borderId="0" xfId="0" applyNumberFormat="1" applyFont="1" applyFill="1" applyAlignment="1" applyProtection="1">
      <alignment horizontal="center" vertical="center" wrapText="1"/>
    </xf>
    <xf numFmtId="164" fontId="5" fillId="2" borderId="0" xfId="1" applyNumberFormat="1" applyFont="1" applyFill="1" applyAlignment="1" applyProtection="1">
      <alignment horizontal="center" vertical="center" wrapText="1"/>
    </xf>
    <xf numFmtId="164" fontId="2" fillId="0" borderId="0" xfId="1" applyNumberFormat="1" applyFont="1" applyFill="1" applyBorder="1" applyProtection="1"/>
    <xf numFmtId="164" fontId="2" fillId="0" borderId="4" xfId="1" applyNumberFormat="1" applyFont="1" applyFill="1" applyBorder="1" applyProtection="1"/>
    <xf numFmtId="164" fontId="2" fillId="0" borderId="5" xfId="1" applyNumberFormat="1" applyFont="1" applyFill="1" applyBorder="1" applyProtection="1"/>
    <xf numFmtId="164" fontId="2" fillId="6" borderId="0" xfId="1" applyNumberFormat="1" applyFont="1" applyFill="1" applyProtection="1"/>
    <xf numFmtId="164" fontId="2" fillId="0" borderId="10" xfId="1" applyNumberFormat="1" applyFont="1" applyFill="1" applyBorder="1" applyProtection="1"/>
    <xf numFmtId="164" fontId="2" fillId="0" borderId="11" xfId="1" applyNumberFormat="1" applyFont="1" applyFill="1" applyBorder="1" applyProtection="1"/>
    <xf numFmtId="164" fontId="3" fillId="0" borderId="3" xfId="1" applyNumberFormat="1" applyFont="1" applyFill="1" applyBorder="1" applyProtection="1"/>
    <xf numFmtId="164" fontId="3" fillId="0" borderId="1" xfId="1" applyNumberFormat="1" applyFont="1" applyFill="1" applyBorder="1" applyProtection="1"/>
    <xf numFmtId="164" fontId="0" fillId="0" borderId="0" xfId="0" applyNumberFormat="1" applyFont="1" applyProtection="1"/>
    <xf numFmtId="164" fontId="2" fillId="0" borderId="0" xfId="1" applyNumberFormat="1" applyFont="1" applyAlignment="1" applyProtection="1">
      <alignment horizontal="right"/>
    </xf>
    <xf numFmtId="164" fontId="2" fillId="0" borderId="0" xfId="1" applyNumberFormat="1" applyFont="1" applyProtection="1"/>
    <xf numFmtId="164" fontId="0" fillId="0" borderId="0" xfId="0" applyNumberFormat="1" applyFont="1" applyBorder="1" applyProtection="1"/>
    <xf numFmtId="164" fontId="3" fillId="0" borderId="0" xfId="1" applyNumberFormat="1" applyFont="1" applyBorder="1" applyAlignment="1" applyProtection="1">
      <alignment horizontal="right"/>
    </xf>
    <xf numFmtId="164" fontId="0" fillId="0" borderId="8" xfId="0" applyNumberFormat="1" applyFont="1" applyBorder="1" applyProtection="1"/>
    <xf numFmtId="164" fontId="3" fillId="0" borderId="9" xfId="1" applyNumberFormat="1" applyFont="1" applyBorder="1" applyAlignment="1" applyProtection="1">
      <alignment horizontal="right"/>
    </xf>
    <xf numFmtId="164" fontId="1" fillId="0" borderId="0" xfId="1" applyNumberFormat="1" applyFont="1" applyAlignment="1" applyProtection="1">
      <alignment horizontal="right"/>
    </xf>
    <xf numFmtId="164" fontId="17" fillId="0" borderId="2" xfId="1" applyNumberFormat="1" applyFont="1" applyFill="1" applyBorder="1" applyProtection="1"/>
    <xf numFmtId="0" fontId="0" fillId="0" borderId="2" xfId="0" applyFont="1" applyFill="1" applyBorder="1" applyProtection="1"/>
    <xf numFmtId="0" fontId="12" fillId="0" borderId="2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Protection="1"/>
    <xf numFmtId="0" fontId="0" fillId="0" borderId="0" xfId="0" applyFont="1" applyProtection="1"/>
    <xf numFmtId="0" fontId="12" fillId="0" borderId="0" xfId="0" applyFont="1" applyBorder="1" applyProtection="1"/>
    <xf numFmtId="164" fontId="2" fillId="0" borderId="0" xfId="1" applyNumberFormat="1" applyFont="1" applyBorder="1" applyProtection="1"/>
    <xf numFmtId="0" fontId="12" fillId="0" borderId="7" xfId="0" applyFont="1" applyBorder="1" applyProtection="1"/>
    <xf numFmtId="164" fontId="2" fillId="0" borderId="8" xfId="1" applyNumberFormat="1" applyFont="1" applyBorder="1" applyProtection="1"/>
    <xf numFmtId="164" fontId="15" fillId="0" borderId="0" xfId="1" applyNumberFormat="1" applyFont="1" applyAlignment="1" applyProtection="1">
      <alignment wrapText="1"/>
    </xf>
    <xf numFmtId="0" fontId="4" fillId="3" borderId="0" xfId="0" applyFont="1" applyFill="1" applyAlignment="1" applyProtection="1">
      <alignment horizontal="right"/>
    </xf>
    <xf numFmtId="0" fontId="4" fillId="3" borderId="0" xfId="0" applyFont="1" applyFill="1" applyAlignment="1" applyProtection="1">
      <alignment horizontal="left"/>
    </xf>
    <xf numFmtId="164" fontId="6" fillId="0" borderId="0" xfId="0" applyNumberFormat="1" applyFont="1" applyBorder="1" applyAlignment="1" applyProtection="1">
      <alignment horizontal="center" wrapText="1"/>
    </xf>
    <xf numFmtId="0" fontId="5" fillId="6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4" fontId="3" fillId="6" borderId="0" xfId="1" applyNumberFormat="1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left"/>
    </xf>
    <xf numFmtId="0" fontId="0" fillId="0" borderId="0" xfId="0" applyFont="1" applyFill="1" applyBorder="1" applyProtection="1"/>
    <xf numFmtId="0" fontId="4" fillId="0" borderId="5" xfId="0" applyFont="1" applyFill="1" applyBorder="1" applyAlignment="1" applyProtection="1">
      <alignment horizontal="left"/>
    </xf>
    <xf numFmtId="0" fontId="14" fillId="0" borderId="5" xfId="0" applyFont="1" applyBorder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0" fontId="14" fillId="0" borderId="0" xfId="0" applyFont="1" applyAlignment="1" applyProtection="1">
      <alignment horizontal="left"/>
    </xf>
    <xf numFmtId="0" fontId="0" fillId="0" borderId="0" xfId="0" applyFont="1" applyFill="1" applyProtection="1"/>
    <xf numFmtId="0" fontId="5" fillId="2" borderId="0" xfId="0" applyFont="1" applyFill="1" applyAlignment="1" applyProtection="1">
      <alignment horizontal="center"/>
    </xf>
    <xf numFmtId="164" fontId="2" fillId="6" borderId="0" xfId="1" applyNumberFormat="1" applyFont="1" applyFill="1" applyAlignment="1" applyProtection="1">
      <alignment horizontal="center"/>
    </xf>
    <xf numFmtId="164" fontId="6" fillId="6" borderId="0" xfId="0" applyNumberFormat="1" applyFont="1" applyFill="1" applyBorder="1" applyAlignment="1" applyProtection="1">
      <alignment horizontal="center" wrapText="1"/>
    </xf>
    <xf numFmtId="0" fontId="5" fillId="0" borderId="10" xfId="0" applyFont="1" applyFill="1" applyBorder="1" applyAlignment="1" applyProtection="1">
      <alignment horizontal="center"/>
    </xf>
    <xf numFmtId="164" fontId="2" fillId="0" borderId="10" xfId="1" applyNumberFormat="1" applyFont="1" applyFill="1" applyBorder="1" applyAlignment="1" applyProtection="1">
      <alignment horizontal="center"/>
    </xf>
    <xf numFmtId="164" fontId="0" fillId="0" borderId="1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ont="1" applyFill="1" applyBorder="1" applyAlignment="1" applyProtection="1">
      <alignment horizontal="left"/>
    </xf>
    <xf numFmtId="164" fontId="2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5" xfId="0" applyBorder="1" applyProtection="1"/>
    <xf numFmtId="0" fontId="0" fillId="0" borderId="5" xfId="0" applyFont="1" applyFill="1" applyBorder="1" applyAlignment="1" applyProtection="1">
      <alignment horizontal="left"/>
    </xf>
    <xf numFmtId="164" fontId="2" fillId="0" borderId="5" xfId="1" applyNumberFormat="1" applyFont="1" applyFill="1" applyBorder="1" applyAlignment="1" applyProtection="1">
      <alignment horizontal="center"/>
    </xf>
    <xf numFmtId="164" fontId="14" fillId="0" borderId="5" xfId="1" applyNumberFormat="1" applyFont="1" applyFill="1" applyBorder="1" applyAlignment="1" applyProtection="1">
      <alignment horizontal="center"/>
    </xf>
    <xf numFmtId="0" fontId="0" fillId="0" borderId="11" xfId="0" applyFont="1" applyFill="1" applyBorder="1" applyAlignment="1" applyProtection="1">
      <alignment horizontal="left"/>
    </xf>
    <xf numFmtId="164" fontId="2" fillId="0" borderId="11" xfId="1" applyNumberFormat="1" applyFont="1" applyFill="1" applyBorder="1" applyAlignment="1" applyProtection="1">
      <alignment horizontal="center"/>
    </xf>
    <xf numFmtId="164" fontId="14" fillId="0" borderId="11" xfId="1" applyNumberFormat="1" applyFont="1" applyFill="1" applyBorder="1" applyAlignment="1" applyProtection="1">
      <alignment horizontal="center"/>
    </xf>
    <xf numFmtId="0" fontId="0" fillId="0" borderId="4" xfId="0" applyBorder="1" applyProtection="1"/>
    <xf numFmtId="0" fontId="0" fillId="0" borderId="4" xfId="0" applyFont="1" applyBorder="1" applyAlignment="1" applyProtection="1">
      <alignment horizontal="left"/>
    </xf>
    <xf numFmtId="164" fontId="2" fillId="0" borderId="4" xfId="1" applyNumberFormat="1" applyFont="1" applyFill="1" applyBorder="1" applyAlignment="1" applyProtection="1">
      <alignment horizontal="center"/>
    </xf>
    <xf numFmtId="164" fontId="14" fillId="0" borderId="4" xfId="1" applyNumberFormat="1" applyFont="1" applyFill="1" applyBorder="1" applyAlignment="1" applyProtection="1">
      <alignment horizontal="center"/>
    </xf>
    <xf numFmtId="164" fontId="14" fillId="6" borderId="0" xfId="1" applyNumberFormat="1" applyFont="1" applyFill="1" applyAlignment="1" applyProtection="1">
      <alignment horizontal="center"/>
    </xf>
    <xf numFmtId="0" fontId="5" fillId="6" borderId="0" xfId="0" applyFont="1" applyFill="1" applyAlignment="1" applyProtection="1">
      <alignment horizontal="center"/>
    </xf>
    <xf numFmtId="0" fontId="0" fillId="0" borderId="0" xfId="0" applyFont="1" applyBorder="1" applyAlignment="1" applyProtection="1">
      <alignment horizontal="left"/>
    </xf>
    <xf numFmtId="0" fontId="14" fillId="0" borderId="0" xfId="0" applyFont="1" applyProtection="1"/>
    <xf numFmtId="0" fontId="4" fillId="0" borderId="0" xfId="0" applyFont="1" applyProtection="1"/>
    <xf numFmtId="0" fontId="4" fillId="0" borderId="0" xfId="0" applyFont="1" applyFill="1" applyAlignment="1" applyProtection="1">
      <alignment horizontal="right"/>
    </xf>
    <xf numFmtId="0" fontId="4" fillId="0" borderId="0" xfId="0" applyNumberFormat="1" applyFont="1" applyProtection="1"/>
    <xf numFmtId="0" fontId="10" fillId="0" borderId="0" xfId="0" applyNumberFormat="1" applyFont="1" applyProtection="1"/>
    <xf numFmtId="164" fontId="4" fillId="0" borderId="0" xfId="0" applyNumberFormat="1" applyFont="1" applyProtection="1"/>
    <xf numFmtId="164" fontId="2" fillId="3" borderId="0" xfId="1" applyNumberFormat="1" applyFont="1" applyFill="1" applyBorder="1" applyAlignment="1" applyProtection="1"/>
    <xf numFmtId="0" fontId="4" fillId="2" borderId="0" xfId="0" applyFont="1" applyFill="1" applyAlignment="1" applyProtection="1">
      <alignment vertical="center"/>
    </xf>
    <xf numFmtId="0" fontId="12" fillId="0" borderId="16" xfId="0" applyFont="1" applyBorder="1" applyProtection="1"/>
    <xf numFmtId="0" fontId="0" fillId="0" borderId="17" xfId="0" applyBorder="1" applyProtection="1"/>
    <xf numFmtId="0" fontId="0" fillId="0" borderId="17" xfId="0" applyFont="1" applyBorder="1" applyAlignment="1" applyProtection="1">
      <alignment horizontal="left"/>
    </xf>
    <xf numFmtId="0" fontId="0" fillId="0" borderId="0" xfId="0" applyFont="1" applyBorder="1" applyProtection="1"/>
    <xf numFmtId="0" fontId="14" fillId="0" borderId="0" xfId="0" applyFont="1" applyBorder="1" applyProtection="1"/>
    <xf numFmtId="0" fontId="14" fillId="0" borderId="0" xfId="0" applyFont="1" applyAlignment="1" applyProtection="1">
      <alignment vertical="top"/>
    </xf>
    <xf numFmtId="0" fontId="14" fillId="0" borderId="12" xfId="0" applyFont="1" applyBorder="1" applyProtection="1"/>
    <xf numFmtId="0" fontId="8" fillId="0" borderId="0" xfId="0" applyFont="1" applyProtection="1"/>
    <xf numFmtId="0" fontId="6" fillId="0" borderId="6" xfId="0" applyFont="1" applyBorder="1" applyAlignment="1" applyProtection="1">
      <alignment horizontal="center" wrapText="1"/>
    </xf>
    <xf numFmtId="0" fontId="4" fillId="0" borderId="0" xfId="0" applyFont="1" applyAlignment="1" applyProtection="1">
      <alignment horizontal="center"/>
    </xf>
    <xf numFmtId="44" fontId="5" fillId="2" borderId="0" xfId="1" applyFont="1" applyFill="1" applyAlignment="1" applyProtection="1">
      <alignment horizontal="center" vertical="center"/>
    </xf>
    <xf numFmtId="0" fontId="13" fillId="0" borderId="0" xfId="0" applyFont="1" applyProtection="1"/>
    <xf numFmtId="44" fontId="11" fillId="0" borderId="0" xfId="1" applyFont="1" applyFill="1" applyAlignment="1" applyProtection="1">
      <alignment horizontal="center"/>
    </xf>
    <xf numFmtId="44" fontId="2" fillId="0" borderId="0" xfId="1" applyFont="1" applyFill="1" applyAlignment="1" applyProtection="1">
      <alignment horizontal="right"/>
    </xf>
    <xf numFmtId="44" fontId="11" fillId="0" borderId="0" xfId="1" applyFont="1" applyAlignment="1" applyProtection="1">
      <alignment horizontal="center"/>
    </xf>
    <xf numFmtId="44" fontId="1" fillId="0" borderId="0" xfId="1" applyFont="1" applyAlignment="1" applyProtection="1">
      <alignment horizontal="right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4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6" borderId="0" xfId="0" applyFont="1" applyFill="1" applyAlignment="1" applyProtection="1">
      <alignment horizont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0" fontId="0" fillId="5" borderId="11" xfId="0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vertical="top" wrapText="1"/>
    </xf>
    <xf numFmtId="0" fontId="0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0" xfId="0" applyAlignment="1" applyProtection="1"/>
    <xf numFmtId="0" fontId="14" fillId="0" borderId="0" xfId="0" applyFont="1" applyAlignment="1" applyProtection="1">
      <alignment horizontal="right"/>
    </xf>
    <xf numFmtId="4" fontId="0" fillId="0" borderId="0" xfId="0" applyNumberFormat="1" applyFont="1" applyAlignment="1" applyProtection="1">
      <alignment horizontal="center"/>
    </xf>
    <xf numFmtId="0" fontId="18" fillId="7" borderId="18" xfId="0" applyFont="1" applyFill="1" applyBorder="1" applyAlignment="1">
      <alignment vertical="center"/>
    </xf>
    <xf numFmtId="164" fontId="15" fillId="0" borderId="7" xfId="1" applyNumberFormat="1" applyFont="1" applyBorder="1" applyAlignment="1" applyProtection="1">
      <alignment horizontal="center"/>
    </xf>
    <xf numFmtId="164" fontId="15" fillId="0" borderId="8" xfId="1" applyNumberFormat="1" applyFont="1" applyBorder="1" applyAlignment="1" applyProtection="1">
      <alignment horizontal="center"/>
    </xf>
    <xf numFmtId="164" fontId="15" fillId="0" borderId="9" xfId="1" applyNumberFormat="1" applyFont="1" applyBorder="1" applyAlignment="1" applyProtection="1">
      <alignment horizontal="center"/>
    </xf>
    <xf numFmtId="0" fontId="4" fillId="5" borderId="13" xfId="0" applyFont="1" applyFill="1" applyBorder="1" applyAlignment="1" applyProtection="1">
      <alignment horizontal="center"/>
      <protection locked="0"/>
    </xf>
    <xf numFmtId="164" fontId="4" fillId="4" borderId="13" xfId="1" applyNumberFormat="1" applyFont="1" applyFill="1" applyBorder="1" applyAlignment="1" applyProtection="1">
      <alignment horizontal="center"/>
      <protection locked="0"/>
    </xf>
    <xf numFmtId="164" fontId="4" fillId="4" borderId="15" xfId="1" applyNumberFormat="1" applyFont="1" applyFill="1" applyBorder="1" applyAlignment="1" applyProtection="1">
      <alignment horizontal="center"/>
      <protection locked="0"/>
    </xf>
    <xf numFmtId="0" fontId="4" fillId="4" borderId="14" xfId="0" applyFont="1" applyFill="1" applyBorder="1" applyAlignment="1" applyProtection="1">
      <alignment horizontal="center"/>
      <protection locked="0"/>
    </xf>
    <xf numFmtId="0" fontId="0" fillId="4" borderId="14" xfId="0" applyFont="1" applyFill="1" applyBorder="1" applyAlignment="1" applyProtection="1">
      <protection locked="0"/>
    </xf>
    <xf numFmtId="0" fontId="4" fillId="4" borderId="13" xfId="0" applyFont="1" applyFill="1" applyBorder="1" applyAlignment="1" applyProtection="1">
      <alignment horizontal="center"/>
      <protection locked="0"/>
    </xf>
    <xf numFmtId="0" fontId="0" fillId="4" borderId="13" xfId="0" applyFont="1" applyFill="1" applyBorder="1" applyAlignment="1" applyProtection="1">
      <protection locked="0"/>
    </xf>
    <xf numFmtId="0" fontId="0" fillId="5" borderId="13" xfId="0" applyFont="1" applyFill="1" applyBorder="1" applyAlignment="1" applyProtection="1">
      <protection locked="0"/>
    </xf>
    <xf numFmtId="0" fontId="5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/>
    </xf>
    <xf numFmtId="0" fontId="16" fillId="0" borderId="11" xfId="0" applyFont="1" applyBorder="1" applyAlignment="1" applyProtection="1">
      <alignment horizontal="center"/>
    </xf>
    <xf numFmtId="0" fontId="16" fillId="0" borderId="10" xfId="0" applyFont="1" applyBorder="1" applyAlignment="1" applyProtection="1">
      <alignment horizontal="center"/>
    </xf>
    <xf numFmtId="0" fontId="4" fillId="0" borderId="19" xfId="0" applyFont="1" applyFill="1" applyBorder="1" applyAlignment="1" applyProtection="1">
      <alignment horizontal="left" vertical="center"/>
    </xf>
    <xf numFmtId="0" fontId="0" fillId="0" borderId="19" xfId="0" applyFont="1" applyFill="1" applyBorder="1" applyProtection="1"/>
    <xf numFmtId="0" fontId="14" fillId="0" borderId="19" xfId="0" applyFont="1" applyBorder="1" applyAlignment="1" applyProtection="1">
      <alignment horizontal="left"/>
    </xf>
    <xf numFmtId="164" fontId="0" fillId="0" borderId="19" xfId="0" applyNumberFormat="1" applyBorder="1" applyAlignment="1" applyProtection="1">
      <alignment horizontal="center" vertical="center"/>
    </xf>
    <xf numFmtId="164" fontId="14" fillId="0" borderId="19" xfId="1" applyNumberFormat="1" applyFont="1" applyFill="1" applyBorder="1" applyAlignment="1" applyProtection="1">
      <alignment horizontal="center" vertical="center"/>
    </xf>
    <xf numFmtId="0" fontId="0" fillId="5" borderId="19" xfId="0" applyFont="1" applyFill="1" applyBorder="1" applyAlignment="1" applyProtection="1">
      <alignment horizontal="center"/>
      <protection locked="0"/>
    </xf>
    <xf numFmtId="164" fontId="2" fillId="0" borderId="19" xfId="1" applyNumberFormat="1" applyFont="1" applyFill="1" applyBorder="1" applyProtection="1"/>
    <xf numFmtId="0" fontId="4" fillId="0" borderId="19" xfId="0" applyFont="1" applyFill="1" applyBorder="1" applyAlignment="1" applyProtection="1">
      <alignment horizontal="left"/>
    </xf>
    <xf numFmtId="0" fontId="0" fillId="0" borderId="0" xfId="0" applyFont="1" applyAlignment="1" applyProtection="1">
      <alignment horizontal="center"/>
    </xf>
    <xf numFmtId="0" fontId="0" fillId="0" borderId="17" xfId="0" applyFont="1" applyBorder="1" applyAlignment="1" applyProtection="1">
      <alignment horizontal="center"/>
    </xf>
    <xf numFmtId="0" fontId="0" fillId="0" borderId="17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164" fontId="2" fillId="0" borderId="0" xfId="1" applyNumberFormat="1" applyFont="1" applyAlignment="1" applyProtection="1">
      <alignment horizontal="center"/>
    </xf>
    <xf numFmtId="164" fontId="2" fillId="0" borderId="17" xfId="1" applyNumberFormat="1" applyFont="1" applyBorder="1" applyAlignment="1" applyProtection="1">
      <alignment horizontal="center"/>
    </xf>
    <xf numFmtId="164" fontId="2" fillId="5" borderId="0" xfId="1" applyNumberFormat="1" applyFont="1" applyFill="1" applyProtection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112060</xdr:colOff>
      <xdr:row>14</xdr:row>
      <xdr:rowOff>44823</xdr:rowOff>
    </xdr:from>
    <xdr:to>
      <xdr:col>15</xdr:col>
      <xdr:colOff>688042</xdr:colOff>
      <xdr:row>33</xdr:row>
      <xdr:rowOff>164465</xdr:rowOff>
    </xdr:to>
    <xdr:pic>
      <xdr:nvPicPr>
        <xdr:cNvPr id="2" name="Picture 1" descr="A picture containing text&#10;&#10;Description automatically generated">
          <a:extLst>
            <a:ext uri="{FF2B5EF4-FFF2-40B4-BE49-F238E27FC236}">
              <a16:creationId xmlns:a16="http://schemas.microsoft.com/office/drawing/2014/main" id="{87DF1E82-30C5-4F45-A315-8AF26C3A4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3795" y="5031441"/>
          <a:ext cx="5943600" cy="3783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65"/>
  <sheetViews>
    <sheetView tabSelected="1" topLeftCell="A10" zoomScale="85" zoomScaleNormal="85" zoomScalePageLayoutView="80" workbookViewId="0">
      <selection activeCell="H40" sqref="H40"/>
    </sheetView>
  </sheetViews>
  <sheetFormatPr defaultRowHeight="15" x14ac:dyDescent="0.25"/>
  <cols>
    <col min="1" max="1" width="48" style="24" customWidth="1"/>
    <col min="2" max="2" width="18.28515625" style="24" customWidth="1"/>
    <col min="3" max="3" width="14.42578125" style="68" customWidth="1"/>
    <col min="4" max="4" width="10.5703125" style="22" customWidth="1"/>
    <col min="5" max="5" width="11.85546875" style="13" customWidth="1"/>
    <col min="6" max="6" width="10.5703125" style="13" bestFit="1" customWidth="1"/>
    <col min="7" max="7" width="13.140625" style="11" customWidth="1"/>
    <col min="8" max="8" width="14" style="13" customWidth="1"/>
    <col min="9" max="9" width="16.140625" style="24" customWidth="1"/>
    <col min="10" max="10" width="12.5703125" style="24" customWidth="1"/>
    <col min="11" max="11" width="9.7109375" style="24" customWidth="1"/>
    <col min="12" max="12" width="11.42578125" style="24" customWidth="1"/>
    <col min="13" max="13" width="9.140625" style="24"/>
    <col min="14" max="14" width="8.7109375" style="24" customWidth="1"/>
    <col min="15" max="15" width="12.7109375" style="24" customWidth="1"/>
    <col min="16" max="16" width="14.140625" style="24" customWidth="1"/>
    <col min="17" max="17" width="13" style="24" bestFit="1" customWidth="1"/>
    <col min="18" max="16384" width="9.140625" style="24"/>
  </cols>
  <sheetData>
    <row r="1" spans="1:14" ht="15.75" thickBot="1" x14ac:dyDescent="0.3"/>
    <row r="2" spans="1:14" ht="15.75" thickBot="1" x14ac:dyDescent="0.3">
      <c r="E2" s="105" t="s">
        <v>33</v>
      </c>
      <c r="F2" s="106"/>
      <c r="G2" s="106"/>
      <c r="H2" s="107"/>
    </row>
    <row r="3" spans="1:14" s="69" customFormat="1" x14ac:dyDescent="0.25">
      <c r="B3" s="70"/>
      <c r="C3" s="70"/>
      <c r="D3" s="70"/>
      <c r="E3" s="111" t="s">
        <v>4</v>
      </c>
      <c r="F3" s="112"/>
      <c r="G3" s="112"/>
      <c r="H3" s="112"/>
      <c r="I3" s="71"/>
    </row>
    <row r="4" spans="1:14" s="69" customFormat="1" x14ac:dyDescent="0.25">
      <c r="B4" s="70"/>
      <c r="C4" s="70"/>
      <c r="D4" s="70"/>
      <c r="E4" s="113" t="s">
        <v>0</v>
      </c>
      <c r="F4" s="114"/>
      <c r="G4" s="114"/>
      <c r="H4" s="114"/>
      <c r="I4" s="71"/>
    </row>
    <row r="5" spans="1:14" s="69" customFormat="1" x14ac:dyDescent="0.25">
      <c r="B5" s="70"/>
      <c r="C5" s="70"/>
      <c r="D5" s="70"/>
      <c r="E5" s="108" t="s">
        <v>38</v>
      </c>
      <c r="F5" s="115"/>
      <c r="G5" s="115"/>
      <c r="H5" s="115"/>
      <c r="I5" s="71"/>
    </row>
    <row r="6" spans="1:14" s="69" customFormat="1" x14ac:dyDescent="0.25">
      <c r="B6" s="70"/>
      <c r="C6" s="70"/>
      <c r="D6" s="70"/>
      <c r="E6" s="108" t="s">
        <v>39</v>
      </c>
      <c r="F6" s="108"/>
      <c r="G6" s="108"/>
      <c r="H6" s="108"/>
      <c r="I6" s="71"/>
    </row>
    <row r="7" spans="1:14" s="69" customFormat="1" x14ac:dyDescent="0.25">
      <c r="B7" s="70"/>
      <c r="C7" s="70"/>
      <c r="D7" s="70"/>
      <c r="E7" s="113" t="s">
        <v>1</v>
      </c>
      <c r="F7" s="114"/>
      <c r="G7" s="114"/>
      <c r="H7" s="114"/>
      <c r="I7" s="71"/>
    </row>
    <row r="8" spans="1:14" s="69" customFormat="1" x14ac:dyDescent="0.25">
      <c r="B8" s="70"/>
      <c r="C8" s="70"/>
      <c r="D8" s="70"/>
      <c r="E8" s="113" t="s">
        <v>2</v>
      </c>
      <c r="F8" s="114"/>
      <c r="G8" s="114"/>
      <c r="H8" s="114"/>
      <c r="I8" s="71"/>
    </row>
    <row r="9" spans="1:14" s="69" customFormat="1" x14ac:dyDescent="0.25">
      <c r="B9" s="70"/>
      <c r="C9" s="70"/>
      <c r="E9" s="113" t="s">
        <v>3</v>
      </c>
      <c r="F9" s="114"/>
      <c r="G9" s="114"/>
      <c r="H9" s="114"/>
      <c r="I9" s="71"/>
    </row>
    <row r="10" spans="1:14" s="69" customFormat="1" x14ac:dyDescent="0.25">
      <c r="B10" s="70"/>
      <c r="C10" s="70"/>
      <c r="D10" s="70"/>
      <c r="E10" s="109" t="s">
        <v>40</v>
      </c>
      <c r="F10" s="109"/>
      <c r="G10" s="109"/>
      <c r="H10" s="109"/>
      <c r="I10" s="72" t="s">
        <v>5</v>
      </c>
    </row>
    <row r="11" spans="1:14" s="69" customFormat="1" x14ac:dyDescent="0.25">
      <c r="B11" s="70"/>
      <c r="C11" s="70"/>
      <c r="D11" s="70"/>
      <c r="E11" s="109" t="s">
        <v>41</v>
      </c>
      <c r="F11" s="109"/>
      <c r="G11" s="109"/>
      <c r="H11" s="109"/>
      <c r="I11" s="72"/>
    </row>
    <row r="12" spans="1:14" s="69" customFormat="1" ht="15.75" thickBot="1" x14ac:dyDescent="0.3">
      <c r="B12" s="70"/>
      <c r="C12" s="70"/>
      <c r="D12" s="70"/>
      <c r="E12" s="109" t="s">
        <v>42</v>
      </c>
      <c r="F12" s="110"/>
      <c r="G12" s="109"/>
      <c r="H12" s="109"/>
      <c r="I12" s="71" t="s">
        <v>34</v>
      </c>
    </row>
    <row r="13" spans="1:14" s="69" customFormat="1" ht="45" customHeight="1" thickBot="1" x14ac:dyDescent="0.3">
      <c r="A13" s="30"/>
      <c r="B13" s="30"/>
      <c r="C13" s="30"/>
      <c r="D13" s="31"/>
      <c r="E13" s="32"/>
      <c r="F13" s="84" t="s">
        <v>43</v>
      </c>
      <c r="G13" s="73"/>
      <c r="H13" s="74"/>
      <c r="I13" s="71"/>
      <c r="N13" s="85"/>
    </row>
    <row r="14" spans="1:14" s="75" customFormat="1" ht="45" x14ac:dyDescent="0.25">
      <c r="A14" s="116" t="s">
        <v>6</v>
      </c>
      <c r="B14" s="116"/>
      <c r="C14" s="33" t="s">
        <v>9</v>
      </c>
      <c r="D14" s="34" t="s">
        <v>31</v>
      </c>
      <c r="E14" s="35" t="s">
        <v>32</v>
      </c>
      <c r="F14" s="86" t="s">
        <v>8</v>
      </c>
      <c r="G14" s="1" t="s">
        <v>37</v>
      </c>
      <c r="H14" s="2" t="s">
        <v>44</v>
      </c>
    </row>
    <row r="15" spans="1:14" s="42" customFormat="1" x14ac:dyDescent="0.25">
      <c r="A15" s="120" t="s">
        <v>14</v>
      </c>
      <c r="B15" s="121" t="s">
        <v>27</v>
      </c>
      <c r="C15" s="122">
        <v>32540</v>
      </c>
      <c r="D15" s="123">
        <v>208.01</v>
      </c>
      <c r="E15" s="124">
        <v>63.96</v>
      </c>
      <c r="F15" s="125">
        <v>0</v>
      </c>
      <c r="G15" s="126">
        <f>$D$15*F15</f>
        <v>0</v>
      </c>
      <c r="H15" s="126">
        <f>$E$15*F15</f>
        <v>0</v>
      </c>
      <c r="K15" s="87"/>
    </row>
    <row r="16" spans="1:14" s="42" customFormat="1" x14ac:dyDescent="0.25">
      <c r="A16" s="120"/>
      <c r="B16" s="127" t="s">
        <v>26</v>
      </c>
      <c r="C16" s="122">
        <v>35985</v>
      </c>
      <c r="D16" s="123"/>
      <c r="E16" s="124"/>
      <c r="F16" s="125">
        <v>0</v>
      </c>
      <c r="G16" s="126">
        <f>$D$15*F16</f>
        <v>0</v>
      </c>
      <c r="H16" s="126">
        <f>$E$15*F16</f>
        <v>0</v>
      </c>
      <c r="K16" s="87"/>
    </row>
    <row r="17" spans="1:16" s="42" customFormat="1" x14ac:dyDescent="0.25">
      <c r="A17" s="120"/>
      <c r="B17" s="121" t="s">
        <v>28</v>
      </c>
      <c r="C17" s="122">
        <v>29070</v>
      </c>
      <c r="D17" s="123"/>
      <c r="E17" s="124"/>
      <c r="F17" s="125">
        <v>0</v>
      </c>
      <c r="G17" s="126">
        <f>$D$15*F17</f>
        <v>0</v>
      </c>
      <c r="H17" s="126">
        <f>$E$15*F17</f>
        <v>0</v>
      </c>
      <c r="K17" s="87"/>
    </row>
    <row r="18" spans="1:16" s="42" customFormat="1" x14ac:dyDescent="0.25">
      <c r="A18" s="120" t="s">
        <v>15</v>
      </c>
      <c r="B18" s="121" t="s">
        <v>27</v>
      </c>
      <c r="C18" s="122">
        <v>31856</v>
      </c>
      <c r="D18" s="123">
        <v>208.81</v>
      </c>
      <c r="E18" s="124">
        <v>63.96</v>
      </c>
      <c r="F18" s="125">
        <v>0</v>
      </c>
      <c r="G18" s="126">
        <f>$D$18*F18</f>
        <v>0</v>
      </c>
      <c r="H18" s="126">
        <f>$E$18*F18</f>
        <v>0</v>
      </c>
      <c r="K18" s="87"/>
      <c r="O18" s="37"/>
      <c r="P18" s="36"/>
    </row>
    <row r="19" spans="1:16" s="42" customFormat="1" x14ac:dyDescent="0.25">
      <c r="A19" s="120"/>
      <c r="B19" s="127" t="s">
        <v>26</v>
      </c>
      <c r="C19" s="122">
        <v>34678</v>
      </c>
      <c r="D19" s="123"/>
      <c r="E19" s="124"/>
      <c r="F19" s="125">
        <v>0</v>
      </c>
      <c r="G19" s="126">
        <f>$D$18*F19</f>
        <v>0</v>
      </c>
      <c r="H19" s="126">
        <f>$E$18*F19</f>
        <v>0</v>
      </c>
      <c r="O19" s="38"/>
      <c r="P19" s="39"/>
    </row>
    <row r="20" spans="1:16" s="42" customFormat="1" x14ac:dyDescent="0.25">
      <c r="A20" s="120"/>
      <c r="B20" s="121" t="s">
        <v>28</v>
      </c>
      <c r="C20" s="122">
        <v>31869</v>
      </c>
      <c r="D20" s="123"/>
      <c r="E20" s="124"/>
      <c r="F20" s="125">
        <v>0</v>
      </c>
      <c r="G20" s="126">
        <f>$D$18*F20</f>
        <v>0</v>
      </c>
      <c r="H20" s="126">
        <f>$E$18*F20</f>
        <v>0</v>
      </c>
    </row>
    <row r="21" spans="1:16" s="42" customFormat="1" x14ac:dyDescent="0.25">
      <c r="A21" s="120" t="s">
        <v>29</v>
      </c>
      <c r="B21" s="121" t="s">
        <v>27</v>
      </c>
      <c r="C21" s="122">
        <v>14241</v>
      </c>
      <c r="D21" s="123">
        <v>224.51</v>
      </c>
      <c r="E21" s="124">
        <v>72.39</v>
      </c>
      <c r="F21" s="125">
        <v>0</v>
      </c>
      <c r="G21" s="126">
        <f>$D$21*F21</f>
        <v>0</v>
      </c>
      <c r="H21" s="126">
        <f>$E$21*F21</f>
        <v>0</v>
      </c>
      <c r="O21" s="37"/>
      <c r="P21" s="36"/>
    </row>
    <row r="22" spans="1:16" s="42" customFormat="1" x14ac:dyDescent="0.25">
      <c r="A22" s="120"/>
      <c r="B22" s="127" t="s">
        <v>26</v>
      </c>
      <c r="C22" s="122">
        <v>38680</v>
      </c>
      <c r="D22" s="123"/>
      <c r="E22" s="124"/>
      <c r="F22" s="125">
        <v>0</v>
      </c>
      <c r="G22" s="126">
        <f>$D$21*F22</f>
        <v>0</v>
      </c>
      <c r="H22" s="126">
        <f>$E$21*F22</f>
        <v>0</v>
      </c>
      <c r="O22" s="38"/>
      <c r="P22" s="39"/>
    </row>
    <row r="23" spans="1:16" s="42" customFormat="1" x14ac:dyDescent="0.25">
      <c r="A23" s="120"/>
      <c r="B23" s="121" t="s">
        <v>28</v>
      </c>
      <c r="C23" s="122">
        <v>38681</v>
      </c>
      <c r="D23" s="123"/>
      <c r="E23" s="124"/>
      <c r="F23" s="125">
        <v>0</v>
      </c>
      <c r="G23" s="126">
        <f>$D$21*F23</f>
        <v>0</v>
      </c>
      <c r="H23" s="126">
        <f>$E$21*F23</f>
        <v>0</v>
      </c>
    </row>
    <row r="24" spans="1:16" x14ac:dyDescent="0.25">
      <c r="A24" s="130" t="s">
        <v>61</v>
      </c>
      <c r="B24" s="121" t="s">
        <v>27</v>
      </c>
      <c r="D24" s="129">
        <v>224.52</v>
      </c>
      <c r="E24" s="133">
        <v>72.39</v>
      </c>
      <c r="F24" s="134">
        <v>0</v>
      </c>
    </row>
    <row r="25" spans="1:16" x14ac:dyDescent="0.25">
      <c r="A25" s="131"/>
      <c r="B25" s="127" t="s">
        <v>26</v>
      </c>
      <c r="D25" s="128"/>
      <c r="E25" s="132"/>
      <c r="F25" s="134">
        <v>0</v>
      </c>
    </row>
    <row r="26" spans="1:16" x14ac:dyDescent="0.25">
      <c r="A26" s="131"/>
      <c r="B26" s="121" t="s">
        <v>28</v>
      </c>
      <c r="D26" s="128"/>
      <c r="E26" s="132"/>
      <c r="F26" s="134">
        <v>0</v>
      </c>
    </row>
    <row r="27" spans="1:16" s="42" customFormat="1" x14ac:dyDescent="0.25">
      <c r="A27" s="116" t="s">
        <v>7</v>
      </c>
      <c r="B27" s="116"/>
      <c r="C27" s="43"/>
      <c r="D27" s="44"/>
      <c r="E27" s="45"/>
      <c r="F27" s="95"/>
      <c r="G27" s="6"/>
      <c r="H27" s="6"/>
      <c r="P27" s="41"/>
    </row>
    <row r="28" spans="1:16" s="42" customFormat="1" ht="16.5" x14ac:dyDescent="0.3">
      <c r="A28" s="119" t="s">
        <v>10</v>
      </c>
      <c r="B28" s="119"/>
      <c r="C28" s="46"/>
      <c r="D28" s="47"/>
      <c r="E28" s="48"/>
      <c r="F28" s="96"/>
      <c r="G28" s="7"/>
      <c r="H28" s="7"/>
      <c r="O28" s="40"/>
      <c r="P28" s="41"/>
    </row>
    <row r="29" spans="1:16" s="42" customFormat="1" x14ac:dyDescent="0.25">
      <c r="A29" s="54" t="s">
        <v>14</v>
      </c>
      <c r="B29" s="54"/>
      <c r="C29" s="55" t="s">
        <v>11</v>
      </c>
      <c r="D29" s="56">
        <v>247</v>
      </c>
      <c r="E29" s="57">
        <v>96.2</v>
      </c>
      <c r="F29" s="94">
        <v>0</v>
      </c>
      <c r="G29" s="5">
        <f>D29*F29</f>
        <v>0</v>
      </c>
      <c r="H29" s="5">
        <f>E29*F29</f>
        <v>0</v>
      </c>
    </row>
    <row r="30" spans="1:16" s="42" customFormat="1" ht="16.5" x14ac:dyDescent="0.3">
      <c r="A30" s="118" t="s">
        <v>12</v>
      </c>
      <c r="B30" s="118"/>
      <c r="C30" s="58"/>
      <c r="D30" s="59"/>
      <c r="E30" s="60"/>
      <c r="F30" s="97"/>
      <c r="G30" s="8"/>
      <c r="H30" s="8"/>
      <c r="P30" s="41"/>
    </row>
    <row r="31" spans="1:16" s="42" customFormat="1" x14ac:dyDescent="0.25">
      <c r="A31" s="61" t="s">
        <v>15</v>
      </c>
      <c r="B31" s="61"/>
      <c r="C31" s="62" t="s">
        <v>30</v>
      </c>
      <c r="D31" s="63">
        <v>297</v>
      </c>
      <c r="E31" s="64">
        <v>117</v>
      </c>
      <c r="F31" s="93">
        <v>0</v>
      </c>
      <c r="G31" s="4">
        <f>D31*F31</f>
        <v>0</v>
      </c>
      <c r="H31" s="4">
        <f>E31*F31</f>
        <v>0</v>
      </c>
    </row>
    <row r="32" spans="1:16" s="42" customFormat="1" x14ac:dyDescent="0.25">
      <c r="A32" s="49" t="s">
        <v>29</v>
      </c>
      <c r="B32" s="49"/>
      <c r="C32" s="50" t="s">
        <v>13</v>
      </c>
      <c r="D32" s="51">
        <v>297</v>
      </c>
      <c r="E32" s="52">
        <v>117</v>
      </c>
      <c r="F32" s="92">
        <v>0</v>
      </c>
      <c r="G32" s="3">
        <f>D32*F32</f>
        <v>0</v>
      </c>
      <c r="H32" s="3">
        <f>E32*F32</f>
        <v>0</v>
      </c>
    </row>
    <row r="33" spans="1:13" s="42" customFormat="1" x14ac:dyDescent="0.25">
      <c r="A33" s="49" t="s">
        <v>61</v>
      </c>
      <c r="B33" s="49"/>
      <c r="C33" s="50"/>
      <c r="D33" s="51">
        <v>297</v>
      </c>
      <c r="E33" s="52">
        <v>115.7</v>
      </c>
      <c r="F33" s="92">
        <v>0</v>
      </c>
      <c r="G33" s="3">
        <f>D33*F33</f>
        <v>0</v>
      </c>
      <c r="H33" s="3">
        <f>E33*F33</f>
        <v>0</v>
      </c>
    </row>
    <row r="34" spans="1:13" s="42" customFormat="1" x14ac:dyDescent="0.25">
      <c r="A34" s="117" t="s">
        <v>55</v>
      </c>
      <c r="B34" s="117"/>
      <c r="C34" s="66"/>
      <c r="D34" s="44"/>
      <c r="E34" s="65"/>
      <c r="F34" s="95"/>
      <c r="G34" s="6"/>
      <c r="H34" s="6"/>
    </row>
    <row r="35" spans="1:13" s="42" customFormat="1" ht="15.75" thickBot="1" x14ac:dyDescent="0.3">
      <c r="A35" s="104" t="s">
        <v>56</v>
      </c>
      <c r="B35" s="53"/>
      <c r="C35" s="67"/>
      <c r="D35" s="51">
        <v>176.8</v>
      </c>
      <c r="E35" s="52">
        <v>89.7</v>
      </c>
      <c r="F35" s="92">
        <v>0</v>
      </c>
      <c r="G35" s="3">
        <f>D35*F35</f>
        <v>0</v>
      </c>
      <c r="H35" s="3">
        <f>E35*F35</f>
        <v>0</v>
      </c>
    </row>
    <row r="36" spans="1:13" s="42" customFormat="1" ht="15.75" thickBot="1" x14ac:dyDescent="0.3">
      <c r="A36" s="104" t="s">
        <v>57</v>
      </c>
      <c r="B36" s="53"/>
      <c r="C36" s="67"/>
      <c r="D36" s="51">
        <v>176.8</v>
      </c>
      <c r="E36" s="52">
        <v>89.7</v>
      </c>
      <c r="F36" s="92">
        <v>0</v>
      </c>
      <c r="G36" s="3">
        <f>D36*F36</f>
        <v>0</v>
      </c>
      <c r="H36" s="3">
        <f>E36*F36</f>
        <v>0</v>
      </c>
    </row>
    <row r="37" spans="1:13" s="42" customFormat="1" ht="15.75" thickBot="1" x14ac:dyDescent="0.3">
      <c r="A37" s="104" t="s">
        <v>58</v>
      </c>
      <c r="B37" s="53"/>
      <c r="C37" s="67"/>
      <c r="D37" s="51">
        <v>176.8</v>
      </c>
      <c r="E37" s="52">
        <v>74.2</v>
      </c>
      <c r="F37" s="92"/>
      <c r="G37" s="3"/>
      <c r="H37" s="3"/>
    </row>
    <row r="38" spans="1:13" s="42" customFormat="1" ht="15.75" thickBot="1" x14ac:dyDescent="0.3">
      <c r="A38" s="104" t="s">
        <v>59</v>
      </c>
      <c r="B38" s="53"/>
      <c r="C38" s="67"/>
      <c r="D38" s="51">
        <v>176.8</v>
      </c>
      <c r="E38" s="52">
        <v>74.2</v>
      </c>
      <c r="F38" s="92">
        <v>0</v>
      </c>
      <c r="G38" s="3">
        <f>D38*F38</f>
        <v>0</v>
      </c>
      <c r="H38" s="3">
        <f>E38*F38</f>
        <v>0</v>
      </c>
      <c r="J38" s="88"/>
      <c r="K38" s="89"/>
      <c r="L38" s="37"/>
      <c r="M38" s="37"/>
    </row>
    <row r="39" spans="1:13" s="42" customFormat="1" x14ac:dyDescent="0.25">
      <c r="A39" s="76"/>
      <c r="B39" s="77"/>
      <c r="C39" s="78"/>
      <c r="D39" s="19" t="s">
        <v>45</v>
      </c>
      <c r="E39" s="20"/>
      <c r="F39" s="21">
        <f>SUM(F15:F38)</f>
        <v>0</v>
      </c>
      <c r="G39" s="9">
        <f>SUM(G15:G38)</f>
        <v>0</v>
      </c>
      <c r="H39" s="10">
        <f>SUM(H15:H38)</f>
        <v>0</v>
      </c>
      <c r="J39" s="88"/>
      <c r="K39" s="89"/>
      <c r="L39" s="37"/>
      <c r="M39" s="37"/>
    </row>
    <row r="40" spans="1:13" x14ac:dyDescent="0.25">
      <c r="A40" s="79"/>
      <c r="B40" s="79"/>
      <c r="C40" s="80"/>
      <c r="H40" s="12"/>
      <c r="J40" s="90"/>
      <c r="K40" s="91"/>
    </row>
    <row r="41" spans="1:13" ht="15" customHeight="1" x14ac:dyDescent="0.25">
      <c r="B41" s="23"/>
      <c r="C41" s="81"/>
      <c r="D41" s="23" t="s">
        <v>46</v>
      </c>
      <c r="H41" s="12">
        <v>9.4499999999999993</v>
      </c>
      <c r="I41" s="24" t="s">
        <v>60</v>
      </c>
    </row>
    <row r="42" spans="1:13" ht="15" customHeight="1" x14ac:dyDescent="0.25">
      <c r="B42" s="23"/>
      <c r="C42" s="81"/>
      <c r="D42" s="23" t="s">
        <v>48</v>
      </c>
      <c r="H42" s="12">
        <f>IF(G39&gt;600, 0, IF(G39&lt;=50, B56, IF(G39&lt;=100, B57, IF(G39&lt;=200, B58, IF(G39&lt;=300, B59, IF(G39&lt;=400, B60, IF(G39&lt;=500, B61, IF(G39&lt;=600, B62))))))))</f>
        <v>0</v>
      </c>
    </row>
    <row r="43" spans="1:13" ht="15" customHeight="1" x14ac:dyDescent="0.25">
      <c r="B43" s="23"/>
      <c r="C43" s="81"/>
      <c r="D43" s="23" t="s">
        <v>49</v>
      </c>
      <c r="H43" s="11">
        <f>IF(G39&lt;600,0,((((ROUNDUP(G39,-2))-600)/100)*1.45)+9.7)</f>
        <v>0</v>
      </c>
    </row>
    <row r="44" spans="1:13" x14ac:dyDescent="0.25">
      <c r="D44" s="24" t="s">
        <v>47</v>
      </c>
      <c r="H44" s="12">
        <v>0</v>
      </c>
      <c r="J44" s="90"/>
      <c r="K44" s="91"/>
    </row>
    <row r="45" spans="1:13" x14ac:dyDescent="0.25">
      <c r="D45" s="13"/>
    </row>
    <row r="46" spans="1:13" ht="15.75" thickBot="1" x14ac:dyDescent="0.3">
      <c r="B46" s="79"/>
      <c r="C46" s="80"/>
      <c r="D46" s="25" t="s">
        <v>36</v>
      </c>
      <c r="F46" s="26"/>
      <c r="G46" s="14"/>
      <c r="H46" s="15">
        <f>SUM(G39,H41:H44)</f>
        <v>9.4499999999999993</v>
      </c>
      <c r="J46" s="90"/>
      <c r="K46" s="91"/>
    </row>
    <row r="47" spans="1:13" x14ac:dyDescent="0.25">
      <c r="A47" s="79"/>
      <c r="B47" s="79"/>
      <c r="C47" s="82"/>
      <c r="D47" s="27" t="s">
        <v>35</v>
      </c>
      <c r="E47" s="28"/>
      <c r="F47" s="28"/>
      <c r="G47" s="16"/>
      <c r="H47" s="17">
        <f>SUM(H39,H41:H44)</f>
        <v>9.4499999999999993</v>
      </c>
    </row>
    <row r="48" spans="1:13" ht="15.75" customHeight="1" x14ac:dyDescent="0.25">
      <c r="A48" s="79"/>
      <c r="B48" s="79"/>
      <c r="E48" s="29"/>
      <c r="G48" s="18"/>
      <c r="H48" s="11"/>
      <c r="J48" s="90"/>
      <c r="K48" s="91"/>
    </row>
    <row r="50" spans="1:9" x14ac:dyDescent="0.25">
      <c r="A50" s="83" t="s">
        <v>51</v>
      </c>
    </row>
    <row r="51" spans="1:9" x14ac:dyDescent="0.25">
      <c r="A51" s="83" t="s">
        <v>52</v>
      </c>
    </row>
    <row r="52" spans="1:9" x14ac:dyDescent="0.25">
      <c r="A52" s="83" t="s">
        <v>53</v>
      </c>
      <c r="B52" s="83"/>
      <c r="C52" s="83"/>
    </row>
    <row r="53" spans="1:9" x14ac:dyDescent="0.25">
      <c r="A53" s="83" t="s">
        <v>50</v>
      </c>
      <c r="B53" s="83"/>
    </row>
    <row r="55" spans="1:9" ht="14.45" customHeight="1" x14ac:dyDescent="0.25">
      <c r="A55" s="99" t="s">
        <v>25</v>
      </c>
      <c r="B55" s="99"/>
      <c r="E55" s="100"/>
      <c r="F55" s="100"/>
      <c r="G55" s="100"/>
      <c r="H55" s="100"/>
      <c r="I55" s="100"/>
    </row>
    <row r="56" spans="1:9" x14ac:dyDescent="0.25">
      <c r="A56" s="102" t="s">
        <v>16</v>
      </c>
      <c r="B56" s="103">
        <v>0</v>
      </c>
    </row>
    <row r="57" spans="1:9" x14ac:dyDescent="0.25">
      <c r="A57" s="102" t="s">
        <v>17</v>
      </c>
      <c r="B57" s="103">
        <v>3.15</v>
      </c>
    </row>
    <row r="58" spans="1:9" x14ac:dyDescent="0.25">
      <c r="A58" s="102" t="s">
        <v>18</v>
      </c>
      <c r="B58" s="103">
        <v>3.85</v>
      </c>
    </row>
    <row r="59" spans="1:9" x14ac:dyDescent="0.25">
      <c r="A59" s="102" t="s">
        <v>19</v>
      </c>
      <c r="B59" s="103">
        <v>5.05</v>
      </c>
    </row>
    <row r="60" spans="1:9" x14ac:dyDescent="0.25">
      <c r="A60" s="102" t="s">
        <v>20</v>
      </c>
      <c r="B60" s="103">
        <v>6.4</v>
      </c>
    </row>
    <row r="61" spans="1:9" x14ac:dyDescent="0.25">
      <c r="A61" s="102" t="s">
        <v>21</v>
      </c>
      <c r="B61" s="103">
        <v>7.65</v>
      </c>
    </row>
    <row r="62" spans="1:9" x14ac:dyDescent="0.25">
      <c r="A62" s="102" t="s">
        <v>22</v>
      </c>
      <c r="B62" s="103">
        <v>10.35</v>
      </c>
    </row>
    <row r="63" spans="1:9" x14ac:dyDescent="0.25">
      <c r="A63" s="102" t="s">
        <v>23</v>
      </c>
      <c r="B63" s="22" t="s">
        <v>54</v>
      </c>
      <c r="E63" s="101"/>
      <c r="F63" s="101"/>
      <c r="G63" s="101"/>
      <c r="H63" s="101"/>
      <c r="I63" s="101"/>
    </row>
    <row r="64" spans="1:9" x14ac:dyDescent="0.25">
      <c r="A64" s="68" t="s">
        <v>24</v>
      </c>
      <c r="B64" s="22"/>
    </row>
    <row r="65" spans="1:1" x14ac:dyDescent="0.25">
      <c r="A65" s="98"/>
    </row>
  </sheetData>
  <mergeCells count="28">
    <mergeCell ref="D24:D26"/>
    <mergeCell ref="E24:E26"/>
    <mergeCell ref="D21:D23"/>
    <mergeCell ref="E21:E23"/>
    <mergeCell ref="D15:D17"/>
    <mergeCell ref="E15:E17"/>
    <mergeCell ref="D18:D20"/>
    <mergeCell ref="E18:E20"/>
    <mergeCell ref="A14:B14"/>
    <mergeCell ref="A27:B27"/>
    <mergeCell ref="A34:B34"/>
    <mergeCell ref="A15:A17"/>
    <mergeCell ref="A18:A20"/>
    <mergeCell ref="A21:A23"/>
    <mergeCell ref="A30:B30"/>
    <mergeCell ref="A28:B28"/>
    <mergeCell ref="A24:A26"/>
    <mergeCell ref="E2:H2"/>
    <mergeCell ref="E6:H6"/>
    <mergeCell ref="E11:H11"/>
    <mergeCell ref="E12:H12"/>
    <mergeCell ref="E3:H3"/>
    <mergeCell ref="E4:H4"/>
    <mergeCell ref="E5:H5"/>
    <mergeCell ref="E7:H7"/>
    <mergeCell ref="E8:H8"/>
    <mergeCell ref="E9:H9"/>
    <mergeCell ref="E10:H10"/>
  </mergeCells>
  <phoneticPr fontId="7" type="noConversion"/>
  <pageMargins left="0.7" right="0.7" top="0.75" bottom="0.75" header="0.3" footer="0.3"/>
  <pageSetup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Robert Sanchez, PhD</cp:lastModifiedBy>
  <cp:lastPrinted>2021-04-05T18:18:07Z</cp:lastPrinted>
  <dcterms:created xsi:type="dcterms:W3CDTF">2012-07-10T14:08:52Z</dcterms:created>
  <dcterms:modified xsi:type="dcterms:W3CDTF">2022-03-18T20:54:48Z</dcterms:modified>
</cp:coreProperties>
</file>