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45" windowWidth="7905" windowHeight="87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Sheet1!$A$1:$F$236</definedName>
  </definedNames>
  <calcPr calcId="145621"/>
</workbook>
</file>

<file path=xl/calcChain.xml><?xml version="1.0" encoding="utf-8"?>
<calcChain xmlns="http://schemas.openxmlformats.org/spreadsheetml/2006/main">
  <c r="D138" i="1" l="1"/>
  <c r="F138" i="1" s="1"/>
  <c r="D139" i="1"/>
  <c r="F139" i="1" s="1"/>
  <c r="D140" i="1"/>
  <c r="F140" i="1" s="1"/>
  <c r="D141" i="1"/>
  <c r="F141" i="1" s="1"/>
  <c r="D142" i="1"/>
  <c r="F142" i="1" s="1"/>
  <c r="D143" i="1"/>
  <c r="F143" i="1" s="1"/>
  <c r="D144" i="1"/>
  <c r="F144" i="1" s="1"/>
  <c r="D145" i="1"/>
  <c r="F145" i="1" s="1"/>
  <c r="D146" i="1"/>
  <c r="F146" i="1" s="1"/>
  <c r="D147" i="1"/>
  <c r="F147" i="1" s="1"/>
  <c r="D148" i="1"/>
  <c r="F148" i="1" s="1"/>
  <c r="D149" i="1"/>
  <c r="F149" i="1" s="1"/>
  <c r="D150" i="1"/>
  <c r="F150" i="1" s="1"/>
  <c r="D135" i="1"/>
  <c r="F135" i="1" s="1"/>
  <c r="D136" i="1"/>
  <c r="F136" i="1" s="1"/>
  <c r="D210" i="1"/>
  <c r="F210" i="1" s="1"/>
  <c r="D134" i="1"/>
  <c r="F134" i="1" s="1"/>
  <c r="D201" i="1"/>
  <c r="F201" i="1" s="1"/>
  <c r="D196" i="1"/>
  <c r="F196" i="1" s="1"/>
  <c r="D189" i="1"/>
  <c r="F189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7" i="1"/>
  <c r="F37" i="1" s="1"/>
  <c r="D38" i="1"/>
  <c r="F38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D45" i="1"/>
  <c r="F45" i="1" s="1"/>
  <c r="D46" i="1"/>
  <c r="F46" i="1" s="1"/>
  <c r="D47" i="1"/>
  <c r="F47" i="1" s="1"/>
  <c r="D48" i="1"/>
  <c r="F48" i="1" s="1"/>
  <c r="D49" i="1"/>
  <c r="F49" i="1" s="1"/>
  <c r="D50" i="1"/>
  <c r="F50" i="1" s="1"/>
  <c r="D51" i="1"/>
  <c r="F51" i="1" s="1"/>
  <c r="D52" i="1"/>
  <c r="F52" i="1" s="1"/>
  <c r="D53" i="1"/>
  <c r="F53" i="1" s="1"/>
  <c r="D54" i="1"/>
  <c r="F54" i="1" s="1"/>
  <c r="D55" i="1"/>
  <c r="F55" i="1" s="1"/>
  <c r="D56" i="1"/>
  <c r="F56" i="1" s="1"/>
  <c r="D57" i="1"/>
  <c r="F57" i="1" s="1"/>
  <c r="D58" i="1"/>
  <c r="F58" i="1" s="1"/>
  <c r="D59" i="1"/>
  <c r="F59" i="1" s="1"/>
  <c r="D60" i="1"/>
  <c r="F60" i="1" s="1"/>
  <c r="D61" i="1"/>
  <c r="F61" i="1" s="1"/>
  <c r="D62" i="1"/>
  <c r="F62" i="1" s="1"/>
  <c r="D63" i="1"/>
  <c r="F63" i="1" s="1"/>
  <c r="D64" i="1"/>
  <c r="F64" i="1" s="1"/>
  <c r="D65" i="1"/>
  <c r="F65" i="1" s="1"/>
  <c r="D66" i="1"/>
  <c r="F66" i="1" s="1"/>
  <c r="D67" i="1"/>
  <c r="F67" i="1" s="1"/>
  <c r="D68" i="1"/>
  <c r="F68" i="1" s="1"/>
  <c r="D69" i="1"/>
  <c r="F69" i="1" s="1"/>
  <c r="D70" i="1"/>
  <c r="F70" i="1" s="1"/>
  <c r="D71" i="1"/>
  <c r="F71" i="1" s="1"/>
  <c r="D72" i="1"/>
  <c r="F72" i="1" s="1"/>
  <c r="D73" i="1"/>
  <c r="F73" i="1" s="1"/>
  <c r="D74" i="1"/>
  <c r="F74" i="1" s="1"/>
  <c r="D75" i="1"/>
  <c r="F75" i="1" s="1"/>
  <c r="D76" i="1"/>
  <c r="F76" i="1" s="1"/>
  <c r="D77" i="1"/>
  <c r="F77" i="1" s="1"/>
  <c r="D78" i="1"/>
  <c r="F78" i="1" s="1"/>
  <c r="D79" i="1"/>
  <c r="F79" i="1" s="1"/>
  <c r="D80" i="1"/>
  <c r="F80" i="1" s="1"/>
  <c r="D81" i="1"/>
  <c r="F81" i="1" s="1"/>
  <c r="D82" i="1"/>
  <c r="F82" i="1" s="1"/>
  <c r="D83" i="1"/>
  <c r="F83" i="1" s="1"/>
  <c r="D84" i="1"/>
  <c r="F84" i="1" s="1"/>
  <c r="D85" i="1"/>
  <c r="F85" i="1" s="1"/>
  <c r="D86" i="1"/>
  <c r="F86" i="1" s="1"/>
  <c r="D87" i="1"/>
  <c r="F87" i="1" s="1"/>
  <c r="D88" i="1"/>
  <c r="F88" i="1" s="1"/>
  <c r="D89" i="1"/>
  <c r="F89" i="1" s="1"/>
  <c r="D90" i="1"/>
  <c r="F90" i="1" s="1"/>
  <c r="D91" i="1"/>
  <c r="F91" i="1" s="1"/>
  <c r="D92" i="1"/>
  <c r="F92" i="1" s="1"/>
  <c r="D93" i="1"/>
  <c r="F93" i="1" s="1"/>
  <c r="D94" i="1"/>
  <c r="F94" i="1" s="1"/>
  <c r="D95" i="1"/>
  <c r="F95" i="1" s="1"/>
  <c r="D96" i="1"/>
  <c r="F96" i="1" s="1"/>
  <c r="D97" i="1"/>
  <c r="F97" i="1" s="1"/>
  <c r="D98" i="1"/>
  <c r="F98" i="1" s="1"/>
  <c r="D99" i="1"/>
  <c r="F99" i="1" s="1"/>
  <c r="D100" i="1"/>
  <c r="F100" i="1" s="1"/>
  <c r="D101" i="1"/>
  <c r="F101" i="1" s="1"/>
  <c r="D102" i="1"/>
  <c r="F102" i="1" s="1"/>
  <c r="D103" i="1"/>
  <c r="F103" i="1" s="1"/>
  <c r="D104" i="1"/>
  <c r="F104" i="1" s="1"/>
  <c r="D105" i="1"/>
  <c r="F105" i="1" s="1"/>
  <c r="D106" i="1"/>
  <c r="F106" i="1" s="1"/>
  <c r="D107" i="1"/>
  <c r="F107" i="1" s="1"/>
  <c r="D108" i="1"/>
  <c r="F108" i="1" s="1"/>
  <c r="D109" i="1"/>
  <c r="F109" i="1" s="1"/>
  <c r="D110" i="1"/>
  <c r="F110" i="1" s="1"/>
  <c r="D111" i="1"/>
  <c r="F111" i="1" s="1"/>
  <c r="D112" i="1"/>
  <c r="F112" i="1" s="1"/>
  <c r="D113" i="1"/>
  <c r="F113" i="1" s="1"/>
  <c r="D114" i="1"/>
  <c r="F114" i="1" s="1"/>
  <c r="D115" i="1"/>
  <c r="F115" i="1" s="1"/>
  <c r="D116" i="1"/>
  <c r="F116" i="1" s="1"/>
  <c r="D117" i="1"/>
  <c r="F117" i="1" s="1"/>
  <c r="D118" i="1"/>
  <c r="F118" i="1" s="1"/>
  <c r="D119" i="1"/>
  <c r="F119" i="1" s="1"/>
  <c r="D120" i="1"/>
  <c r="F120" i="1" s="1"/>
  <c r="D121" i="1"/>
  <c r="F121" i="1" s="1"/>
  <c r="D122" i="1"/>
  <c r="F122" i="1" s="1"/>
  <c r="D123" i="1"/>
  <c r="F123" i="1" s="1"/>
  <c r="D124" i="1"/>
  <c r="F124" i="1" s="1"/>
  <c r="D125" i="1"/>
  <c r="F125" i="1" s="1"/>
  <c r="D126" i="1"/>
  <c r="F126" i="1" s="1"/>
  <c r="D127" i="1"/>
  <c r="F127" i="1" s="1"/>
  <c r="D128" i="1"/>
  <c r="F128" i="1" s="1"/>
  <c r="D129" i="1"/>
  <c r="F129" i="1" s="1"/>
  <c r="D130" i="1"/>
  <c r="F130" i="1" s="1"/>
  <c r="D131" i="1"/>
  <c r="F131" i="1" s="1"/>
  <c r="D132" i="1"/>
  <c r="F132" i="1" s="1"/>
  <c r="D133" i="1"/>
  <c r="F133" i="1" s="1"/>
  <c r="D153" i="1"/>
  <c r="F153" i="1" s="1"/>
  <c r="D154" i="1"/>
  <c r="F154" i="1" s="1"/>
  <c r="D155" i="1"/>
  <c r="F155" i="1" s="1"/>
  <c r="D156" i="1"/>
  <c r="F156" i="1" s="1"/>
  <c r="D157" i="1"/>
  <c r="F157" i="1" s="1"/>
  <c r="D158" i="1"/>
  <c r="F158" i="1" s="1"/>
  <c r="D159" i="1"/>
  <c r="F159" i="1" s="1"/>
  <c r="D160" i="1"/>
  <c r="F160" i="1" s="1"/>
  <c r="D161" i="1"/>
  <c r="F161" i="1" s="1"/>
  <c r="D162" i="1"/>
  <c r="F162" i="1" s="1"/>
  <c r="D163" i="1"/>
  <c r="F163" i="1" s="1"/>
  <c r="D164" i="1"/>
  <c r="F164" i="1" s="1"/>
  <c r="D165" i="1"/>
  <c r="F165" i="1" s="1"/>
  <c r="D166" i="1"/>
  <c r="F166" i="1" s="1"/>
  <c r="D167" i="1"/>
  <c r="F167" i="1" s="1"/>
  <c r="D168" i="1"/>
  <c r="F168" i="1" s="1"/>
  <c r="D169" i="1"/>
  <c r="F169" i="1" s="1"/>
  <c r="D170" i="1"/>
  <c r="F170" i="1" s="1"/>
  <c r="D171" i="1"/>
  <c r="F171" i="1" s="1"/>
  <c r="D172" i="1"/>
  <c r="F172" i="1" s="1"/>
  <c r="D173" i="1"/>
  <c r="F173" i="1" s="1"/>
  <c r="D174" i="1"/>
  <c r="F174" i="1" s="1"/>
  <c r="D175" i="1"/>
  <c r="F175" i="1" s="1"/>
  <c r="D176" i="1"/>
  <c r="F176" i="1" s="1"/>
  <c r="D177" i="1"/>
  <c r="F177" i="1" s="1"/>
  <c r="D178" i="1"/>
  <c r="F178" i="1" s="1"/>
  <c r="D179" i="1"/>
  <c r="F179" i="1" s="1"/>
  <c r="D180" i="1"/>
  <c r="F180" i="1" s="1"/>
  <c r="D181" i="1"/>
  <c r="F181" i="1" s="1"/>
  <c r="D182" i="1"/>
  <c r="F182" i="1" s="1"/>
  <c r="D183" i="1"/>
  <c r="F183" i="1" s="1"/>
  <c r="D184" i="1"/>
  <c r="F184" i="1" s="1"/>
  <c r="D185" i="1"/>
  <c r="F185" i="1" s="1"/>
  <c r="D186" i="1"/>
  <c r="F186" i="1" s="1"/>
  <c r="D190" i="1"/>
  <c r="F190" i="1" s="1"/>
  <c r="D191" i="1"/>
  <c r="F191" i="1" s="1"/>
  <c r="D192" i="1"/>
  <c r="F192" i="1" s="1"/>
  <c r="D193" i="1"/>
  <c r="F193" i="1" s="1"/>
  <c r="D194" i="1"/>
  <c r="F194" i="1" s="1"/>
  <c r="D195" i="1"/>
  <c r="F195" i="1" s="1"/>
  <c r="D197" i="1"/>
  <c r="F197" i="1" s="1"/>
  <c r="D198" i="1"/>
  <c r="F198" i="1" s="1"/>
  <c r="D199" i="1"/>
  <c r="F199" i="1" s="1"/>
  <c r="D200" i="1"/>
  <c r="F200" i="1" s="1"/>
  <c r="D202" i="1"/>
  <c r="F202" i="1" s="1"/>
  <c r="D203" i="1"/>
  <c r="F203" i="1" s="1"/>
  <c r="D204" i="1"/>
  <c r="F204" i="1" s="1"/>
  <c r="D205" i="1"/>
  <c r="F205" i="1" s="1"/>
  <c r="D206" i="1"/>
  <c r="F206" i="1" s="1"/>
  <c r="D207" i="1"/>
  <c r="F207" i="1" s="1"/>
  <c r="D208" i="1"/>
  <c r="F208" i="1" s="1"/>
  <c r="D209" i="1"/>
  <c r="F209" i="1" s="1"/>
  <c r="D211" i="1"/>
  <c r="F211" i="1" s="1"/>
  <c r="D212" i="1"/>
  <c r="F212" i="1" s="1"/>
  <c r="D213" i="1"/>
  <c r="F213" i="1" s="1"/>
  <c r="D214" i="1"/>
  <c r="F214" i="1" s="1"/>
  <c r="D215" i="1"/>
  <c r="F215" i="1" s="1"/>
  <c r="D216" i="1"/>
  <c r="F216" i="1" s="1"/>
  <c r="D217" i="1"/>
  <c r="F217" i="1" s="1"/>
  <c r="D218" i="1"/>
  <c r="F218" i="1" s="1"/>
  <c r="D219" i="1"/>
  <c r="F219" i="1" s="1"/>
  <c r="J229" i="1"/>
  <c r="F222" i="1" l="1"/>
  <c r="F226" i="1"/>
  <c r="F227" i="1" s="1"/>
  <c r="F232" i="1" s="1"/>
  <c r="F224" i="1"/>
  <c r="F223" i="1"/>
  <c r="J234" i="1" l="1"/>
  <c r="K236" i="1" s="1"/>
  <c r="F236" i="1" l="1"/>
</calcChain>
</file>

<file path=xl/sharedStrings.xml><?xml version="1.0" encoding="utf-8"?>
<sst xmlns="http://schemas.openxmlformats.org/spreadsheetml/2006/main" count="380" uniqueCount="375">
  <si>
    <t>Artisan Pen Kits: A-Z</t>
  </si>
  <si>
    <t>Item Number</t>
  </si>
  <si>
    <t>Slimline Pencil 10K Gold</t>
  </si>
  <si>
    <t>Slimline Pencil 24K Gold</t>
  </si>
  <si>
    <t>Slimline Pencil Chrome</t>
  </si>
  <si>
    <t>Aero Pen Rose Gold/Black Titanium</t>
  </si>
  <si>
    <t>Aero Pen Chrome/10K Gold</t>
  </si>
  <si>
    <t>Aero Pen Chrome/Black Titanium</t>
  </si>
  <si>
    <t>Father Sing Desk Pen</t>
  </si>
  <si>
    <t>Beaded Slimline Pencil 10K Gold</t>
  </si>
  <si>
    <t>Jr. Gentlemen's II Rollerball (postable) 10K Gold</t>
  </si>
  <si>
    <t>Jr. Gentlemen's II Rollerball (postable) Gold Titanium</t>
  </si>
  <si>
    <t>Jr. Gentlemen's II Rollerball (postable) Rhodium</t>
  </si>
  <si>
    <t>Jr. Gentlemen's II Rollerball (postable) Black Titanium</t>
  </si>
  <si>
    <t>Jr. Gentlemen's II Rollerball (non-postable) 10K Gold</t>
  </si>
  <si>
    <t>Jr. Gentlemen's II Rollerball (non-postable) Gold Titanium</t>
  </si>
  <si>
    <t>Jr. Gentlemen's II Rollerball (non-postable) Rhodium</t>
  </si>
  <si>
    <t>Jr. Gentlemen's II Rollerball (non-postable) Black Titanium</t>
  </si>
  <si>
    <t>Jr. Gentlemen's II Fountain (postable) 10K Gold</t>
  </si>
  <si>
    <t>Jr. Gentlemen's II Fountain (postable) Gold Titanium</t>
  </si>
  <si>
    <t>Jr. Gentlemen's II Fountain (postable) Rhodium</t>
  </si>
  <si>
    <t>Jr. Gentlemen's II Fountain (postable) Black Titanium</t>
  </si>
  <si>
    <t>Jr. Gentlemen's II Fountain (non-postable) 10K Gold</t>
  </si>
  <si>
    <t>Jr. Gentlemen's II Fountain (non-postable) Gold Titanium</t>
  </si>
  <si>
    <t>Jr. Gentlemen's II Fountain (non-postable) Rhodium</t>
  </si>
  <si>
    <t>Jr. Gentlemen's II Fountain (non-postable) Black Titanium</t>
  </si>
  <si>
    <t>Gentlemen's Rollerball Gold Titanium</t>
  </si>
  <si>
    <t>Gentlemen's Fountain Gold Titanium</t>
  </si>
  <si>
    <t>Gentlemen's Fountain Rhodium</t>
  </si>
  <si>
    <t>Jr. Gentlemen's Ball Point 10K Gold</t>
  </si>
  <si>
    <t>Jr. Gentlemen's Ball Point Rhodium</t>
  </si>
  <si>
    <t>Statesman Rollerball Rhodium/22K Gold</t>
  </si>
  <si>
    <t>Statesman Rollerball Rhodium/Black Titanium</t>
  </si>
  <si>
    <t>Statesman Fountain Rhodium/22K Gold</t>
  </si>
  <si>
    <t>Statesman Fountain Rhodium/Black Titanium</t>
  </si>
  <si>
    <t>Jr. Statesman Rollerball (postable) Rhodium/22K Gold</t>
  </si>
  <si>
    <t>Jr. Statesman Rollerball (postable) Rhodium/Black Titanium</t>
  </si>
  <si>
    <t>Jr. Statesman Fountain (postable) Rhodium/22K Gold</t>
  </si>
  <si>
    <t>Jr. Statesman Fountain (postable) Rhodium/Black Titanium</t>
  </si>
  <si>
    <t>Jr. Statesman Rollerball (non-postable) Rhodium/22K Gold</t>
  </si>
  <si>
    <t>Jr. Statesman Rollerball (non-postable) Rhodium/Black Titanium</t>
  </si>
  <si>
    <t>Jr. Statesman Fountain (non-postable) Rhodium/22K Gold</t>
  </si>
  <si>
    <t>Jr. Statesman Fountain (non-postable) Rhodium/Black Titanium</t>
  </si>
  <si>
    <t>Executive Rollerball 10K Gold</t>
  </si>
  <si>
    <t>Executive Fountain 10K Gold</t>
  </si>
  <si>
    <t>Venus Rollerball Rhodium</t>
  </si>
  <si>
    <t>Venus Rollerball Black Titanium</t>
  </si>
  <si>
    <t>Click Pen 24K Gold</t>
  </si>
  <si>
    <t>Click Pen 10K Gold</t>
  </si>
  <si>
    <t>European Pen 24K Gold</t>
  </si>
  <si>
    <t>European Pen 10K Gold</t>
  </si>
  <si>
    <t>European Pen Gold Titanium</t>
  </si>
  <si>
    <t>European Pen Satin Nickel</t>
  </si>
  <si>
    <t>European Pen Rhodium</t>
  </si>
  <si>
    <t>European Pen Black Titanium</t>
  </si>
  <si>
    <t>Slimline Pen 24K Gold</t>
  </si>
  <si>
    <t>Slimline Pen 10K Gold</t>
  </si>
  <si>
    <t>Slimline Pen Gold Titanium</t>
  </si>
  <si>
    <t>Slimline Pen Satin Gold</t>
  </si>
  <si>
    <t>Slimline Pen Satin Nickel</t>
  </si>
  <si>
    <t>Slimline Pen Satin Pearl</t>
  </si>
  <si>
    <t>Slimline Pen Rhodium</t>
  </si>
  <si>
    <t>Slimline Pen Black Chrome</t>
  </si>
  <si>
    <t>Slimline Pen Black Titanium</t>
  </si>
  <si>
    <t>Slimline Pen  Chrome</t>
  </si>
  <si>
    <t>Sienna Pen Black Titanium</t>
  </si>
  <si>
    <t>Sienna Pen 10K Gold</t>
  </si>
  <si>
    <t>Sienna Pen Chrome</t>
  </si>
  <si>
    <t>Cigar Pen 24K Gold</t>
  </si>
  <si>
    <t>Cigar Pen 10K Gold</t>
  </si>
  <si>
    <t>Cigar Pen Rhodium</t>
  </si>
  <si>
    <t>Cigar Pen Black Titanium</t>
  </si>
  <si>
    <t>Cigar Pen Chrome</t>
  </si>
  <si>
    <t>Father Sing Pen 10K Gold</t>
  </si>
  <si>
    <t>Father Sing Pen Rhodium</t>
  </si>
  <si>
    <t>Beaded Slimline Pen 10K Gold</t>
  </si>
  <si>
    <t>Jr. Retro Pen Rhodium</t>
  </si>
  <si>
    <t>Jr. Retro Pen 10K Gold</t>
  </si>
  <si>
    <t>Patriot Pen 10K Gold</t>
  </si>
  <si>
    <t>Patriot Pen Satin Nickel</t>
  </si>
  <si>
    <t>Patriot Pen Black Chrome</t>
  </si>
  <si>
    <t>Clicker Pen Black Titanium</t>
  </si>
  <si>
    <t>Clicker Pen 10K Gold</t>
  </si>
  <si>
    <t>Clicker Pen Chrome</t>
  </si>
  <si>
    <t xml:space="preserve">Panache Pen 10K Gold </t>
  </si>
  <si>
    <t>Panache Pen Black Chrome</t>
  </si>
  <si>
    <t>Panache Pen Rhodium</t>
  </si>
  <si>
    <t>Soft Grip Pen 10K Gold</t>
  </si>
  <si>
    <t>Soft Grip Pen Rhodium</t>
  </si>
  <si>
    <t>Zen Rollerball Pen 10K Gold</t>
  </si>
  <si>
    <t>Zen Rollerball Pen Chrome</t>
  </si>
  <si>
    <t>Zen Rollerball Pen Black Titanium</t>
  </si>
  <si>
    <t>Americana Classic 10K Gold</t>
  </si>
  <si>
    <t>Americana Rollerball 10K Gold</t>
  </si>
  <si>
    <t>Americana Rollerball Rhodium</t>
  </si>
  <si>
    <t>Artist Sketch Pencil 10K Gold</t>
  </si>
  <si>
    <t>Artist Sketch Pencil Black Chrome</t>
  </si>
  <si>
    <t>Artist Sketch Pencil Chrome</t>
  </si>
  <si>
    <t>Toolbox Pencil Chrome</t>
  </si>
  <si>
    <t>Americana Pen 10K Gold</t>
  </si>
  <si>
    <t>Bullet Pen 10K Gold</t>
  </si>
  <si>
    <t>Bullet Pen Chrome</t>
  </si>
  <si>
    <t>Bullet Click Pen 10K Gold</t>
  </si>
  <si>
    <t>Bullet Click Pen Chrome</t>
  </si>
  <si>
    <t>Presidential Pen 10K Gold</t>
  </si>
  <si>
    <t>Aero Click Pen 10K Gold/Chrome</t>
  </si>
  <si>
    <t>050-4101</t>
  </si>
  <si>
    <t>050-4100</t>
  </si>
  <si>
    <t>050-4120</t>
  </si>
  <si>
    <t>050-4165</t>
  </si>
  <si>
    <t>050-0301</t>
  </si>
  <si>
    <t>050-4062</t>
  </si>
  <si>
    <t>050-4405</t>
  </si>
  <si>
    <t>050-4401</t>
  </si>
  <si>
    <t>050-4420</t>
  </si>
  <si>
    <t>050-4410</t>
  </si>
  <si>
    <t>050-4440</t>
  </si>
  <si>
    <t>050-4441</t>
  </si>
  <si>
    <t>050-0304</t>
  </si>
  <si>
    <t>050-2404</t>
  </si>
  <si>
    <t>050-4060</t>
  </si>
  <si>
    <t>050-4168</t>
  </si>
  <si>
    <t>050-5405</t>
  </si>
  <si>
    <t>050-5401</t>
  </si>
  <si>
    <t>050-5168</t>
  </si>
  <si>
    <t>050-4125</t>
  </si>
  <si>
    <t>050-4126</t>
  </si>
  <si>
    <t>050-4127</t>
  </si>
  <si>
    <t>050-4561</t>
  </si>
  <si>
    <t>050-4563</t>
  </si>
  <si>
    <t>050-4564</t>
  </si>
  <si>
    <t>050-0604</t>
  </si>
  <si>
    <t>050-4010</t>
  </si>
  <si>
    <t>050-0390</t>
  </si>
  <si>
    <t>050-4063</t>
  </si>
  <si>
    <t>050-4476</t>
  </si>
  <si>
    <t>050-0400</t>
  </si>
  <si>
    <t>050-0370</t>
  </si>
  <si>
    <t>050-7090</t>
  </si>
  <si>
    <t>050-4001</t>
  </si>
  <si>
    <t>050-5001</t>
  </si>
  <si>
    <t>050-4623</t>
  </si>
  <si>
    <t>050-4621</t>
  </si>
  <si>
    <t>050-4474</t>
  </si>
  <si>
    <t>050-4442</t>
  </si>
  <si>
    <t>050-2414</t>
  </si>
  <si>
    <t>050-4201</t>
  </si>
  <si>
    <t>050-4205</t>
  </si>
  <si>
    <t>050-4210</t>
  </si>
  <si>
    <t>050-0369</t>
  </si>
  <si>
    <t>050-4408</t>
  </si>
  <si>
    <t>050-5007</t>
  </si>
  <si>
    <t>050-5008</t>
  </si>
  <si>
    <t>050-5009</t>
  </si>
  <si>
    <t>050-4500</t>
  </si>
  <si>
    <t>050-0420</t>
  </si>
  <si>
    <t>050-4022</t>
  </si>
  <si>
    <t>050-4021</t>
  </si>
  <si>
    <t>050-4023</t>
  </si>
  <si>
    <t>050-4080</t>
  </si>
  <si>
    <t>050-4461</t>
  </si>
  <si>
    <t>050-4460</t>
  </si>
  <si>
    <t>050-0396</t>
  </si>
  <si>
    <t>050-4040</t>
  </si>
  <si>
    <t>050-0376</t>
  </si>
  <si>
    <t>050-4109</t>
  </si>
  <si>
    <t>050-4180</t>
  </si>
  <si>
    <t>050-4159</t>
  </si>
  <si>
    <t>050-0374</t>
  </si>
  <si>
    <t>050-4108</t>
  </si>
  <si>
    <t>050-4179</t>
  </si>
  <si>
    <t>050-4158</t>
  </si>
  <si>
    <t>050-0373</t>
  </si>
  <si>
    <t>050-2325</t>
  </si>
  <si>
    <t>050-2327</t>
  </si>
  <si>
    <t>050-2329</t>
  </si>
  <si>
    <t>050-2331</t>
  </si>
  <si>
    <t>050-2332</t>
  </si>
  <si>
    <t>050-4014</t>
  </si>
  <si>
    <t>050-4015</t>
  </si>
  <si>
    <t>050-4016</t>
  </si>
  <si>
    <t>050-4430</t>
  </si>
  <si>
    <t>050-4464</t>
  </si>
  <si>
    <t>050-0357</t>
  </si>
  <si>
    <t>050-0321</t>
  </si>
  <si>
    <t>050-0323</t>
  </si>
  <si>
    <t>050-5015</t>
  </si>
  <si>
    <t>050-4427</t>
  </si>
  <si>
    <t>050-4428</t>
  </si>
  <si>
    <t>050-4426</t>
  </si>
  <si>
    <t>Artisan Pen/Pencil Bushings</t>
  </si>
  <si>
    <t>Aero Pen/Aero Click Pen Bushings</t>
  </si>
  <si>
    <t>050-4124</t>
  </si>
  <si>
    <t>Americana Pen Bushings</t>
  </si>
  <si>
    <t>955-0104</t>
  </si>
  <si>
    <t>Americana Classic Pen Bushings</t>
  </si>
  <si>
    <t>155-0405</t>
  </si>
  <si>
    <t>Americana Rollerball Pen Bushings</t>
  </si>
  <si>
    <t>955-0502</t>
  </si>
  <si>
    <t>155-5111</t>
  </si>
  <si>
    <t>Artist Sketch Pencil Bushings</t>
  </si>
  <si>
    <t>050-5006</t>
  </si>
  <si>
    <t>Bullet Click Pen/Pencil &amp; Bullet Pen Bushings</t>
  </si>
  <si>
    <t>Cigar Pen &amp; Cigar Click Pen Bushings</t>
  </si>
  <si>
    <t>155-4101</t>
  </si>
  <si>
    <t>Click Pen/Click Pencil Bushings</t>
  </si>
  <si>
    <t>155-4503</t>
  </si>
  <si>
    <t>Clicker Pen Bushings</t>
  </si>
  <si>
    <t>050-4024</t>
  </si>
  <si>
    <t>Combination Pen/Pencil II Bushings</t>
  </si>
  <si>
    <t>155-5100</t>
  </si>
  <si>
    <t>Coventry Pen Bushings</t>
  </si>
  <si>
    <t>950-3200</t>
  </si>
  <si>
    <t>European Pen Bushings</t>
  </si>
  <si>
    <t>155-0045</t>
  </si>
  <si>
    <t>European Pencil Bushings</t>
  </si>
  <si>
    <t>155-1100</t>
  </si>
  <si>
    <t>Executive Rollerball/Fountain Pen Bushings</t>
  </si>
  <si>
    <t>155-5102</t>
  </si>
  <si>
    <t>155-0040</t>
  </si>
  <si>
    <t>Father Sing &amp; Father Sing Desk Pen Bushings</t>
  </si>
  <si>
    <t>Gentlemen's &amp; Statesman Pen Bushings</t>
  </si>
  <si>
    <t>050-4035</t>
  </si>
  <si>
    <t>Jr. Gent, Jr. Statesman, Jr. Retro &amp; Venus Pen Bushings</t>
  </si>
  <si>
    <t>050-4037</t>
  </si>
  <si>
    <t>Panache Pen Bushings</t>
  </si>
  <si>
    <t>050-4011</t>
  </si>
  <si>
    <t>Patriot Pen Bushings</t>
  </si>
  <si>
    <t>050-4443</t>
  </si>
  <si>
    <t>Presidential Pen Bushings</t>
  </si>
  <si>
    <t>050-8430</t>
  </si>
  <si>
    <t>Sienna Click Pencil &amp; Sienna Pen Bushings</t>
  </si>
  <si>
    <t>050-4660</t>
  </si>
  <si>
    <t>Slimline Pen &amp; Slimline Pencil Bushings</t>
  </si>
  <si>
    <t>950-3230</t>
  </si>
  <si>
    <t>Soft Grip Pen Bushings</t>
  </si>
  <si>
    <t>050-4445</t>
  </si>
  <si>
    <t>Toolbox Pencil Bushings</t>
  </si>
  <si>
    <t>Zen Rollerball Pen Bushings</t>
  </si>
  <si>
    <t>050-4439</t>
  </si>
  <si>
    <t>Your IAP screen name:</t>
  </si>
  <si>
    <t>Your “real” name:</t>
  </si>
  <si>
    <t>Your PayPal linked email address:</t>
  </si>
  <si>
    <t xml:space="preserve">25% OFF </t>
  </si>
  <si>
    <t xml:space="preserve">Enter your quantity here </t>
  </si>
  <si>
    <t>Total</t>
  </si>
  <si>
    <t>NO Discount</t>
  </si>
  <si>
    <t>Tubes</t>
  </si>
  <si>
    <t xml:space="preserve">Tubes - Panache </t>
  </si>
  <si>
    <t xml:space="preserve">Tubes - Artist Pencil </t>
  </si>
  <si>
    <t xml:space="preserve">Tubes - Tool Box Pencil </t>
  </si>
  <si>
    <t xml:space="preserve">Tubes - Cigar </t>
  </si>
  <si>
    <t xml:space="preserve">Tubes - Father Sing </t>
  </si>
  <si>
    <t>Replacement Tubes - Americana Twist</t>
  </si>
  <si>
    <t xml:space="preserve">Tubes - Jr. Gent2/ Jr Statesman </t>
  </si>
  <si>
    <t>Tubes - AMERICANA ROLLERBALL</t>
  </si>
  <si>
    <t xml:space="preserve">Tubes - Gentlemen </t>
  </si>
  <si>
    <t>Chameleon Pen Tubes Slimline Nickel</t>
  </si>
  <si>
    <t>Chameleon Pen Tubes Slimline Black</t>
  </si>
  <si>
    <t>Chameleon Pen Tubes European Black</t>
  </si>
  <si>
    <t xml:space="preserve">Tubes - Soft Grip </t>
  </si>
  <si>
    <t xml:space="preserve">Tubes - Patriot </t>
  </si>
  <si>
    <t xml:space="preserve">Tubes - Presidential </t>
  </si>
  <si>
    <t xml:space="preserve">Tubes - Zen </t>
  </si>
  <si>
    <t>Tubes - Aero Pen</t>
  </si>
  <si>
    <t>Tubes - Clicker</t>
  </si>
  <si>
    <t xml:space="preserve">Tubes - Sienna </t>
  </si>
  <si>
    <t>Tubes - Coventry</t>
  </si>
  <si>
    <t>Tubes - Bullet Pen</t>
  </si>
  <si>
    <t>Price</t>
  </si>
  <si>
    <t>050-9017</t>
  </si>
  <si>
    <t xml:space="preserve">050-9005 </t>
  </si>
  <si>
    <t xml:space="preserve">050-9008 </t>
  </si>
  <si>
    <t xml:space="preserve">050-9015 </t>
  </si>
  <si>
    <t xml:space="preserve">050-9061 </t>
  </si>
  <si>
    <t xml:space="preserve">050-9130 </t>
  </si>
  <si>
    <t>050-9140</t>
  </si>
  <si>
    <t>050-9159</t>
  </si>
  <si>
    <t>050-9160</t>
  </si>
  <si>
    <t>050-9205</t>
  </si>
  <si>
    <t>050-9357</t>
  </si>
  <si>
    <t>050-9442</t>
  </si>
  <si>
    <t>050-9030</t>
  </si>
  <si>
    <t>050-9034</t>
  </si>
  <si>
    <t>050-9023</t>
  </si>
  <si>
    <t>050-9022</t>
  </si>
  <si>
    <t>050-9563</t>
  </si>
  <si>
    <t>050-9004</t>
  </si>
  <si>
    <t>Cost of Kits</t>
  </si>
  <si>
    <t>Cost of bushings</t>
  </si>
  <si>
    <t>Cost of tubes</t>
  </si>
  <si>
    <t>Final Total</t>
  </si>
  <si>
    <t>Total Cost before discount</t>
  </si>
  <si>
    <t>Total (including discount, supplies fee, shipping and Insurance)</t>
  </si>
  <si>
    <t>Your Real Name Here</t>
  </si>
  <si>
    <t>Your shipping address here:</t>
  </si>
  <si>
    <t>Artisan Signature Fountain 10K Gold</t>
  </si>
  <si>
    <t>Artisan Signature Rollerball 10K Gold</t>
  </si>
  <si>
    <t>Slimline Pen Tactile</t>
  </si>
  <si>
    <t>050-4490</t>
  </si>
  <si>
    <t>European Soft Touch Stylus Pen Bushings</t>
  </si>
  <si>
    <t>050-4498</t>
  </si>
  <si>
    <t>Artisan Signature Rollerball/Fountain Pen Bushings</t>
  </si>
  <si>
    <t>PSI Bolt Action Pen Kit 24k Gold</t>
  </si>
  <si>
    <t>PSI Bolt Action Pen Kit Black Enamel</t>
  </si>
  <si>
    <t>PSI Bolt Action Pen Kit Chrome</t>
  </si>
  <si>
    <t>PSI Bolt Action Pen Kit Gun Metal</t>
  </si>
  <si>
    <t>PSI Bolt Action Pen Kit Bushing Set</t>
  </si>
  <si>
    <t>PSI Bolt Action Pen Kit Replacement Tube</t>
  </si>
  <si>
    <t>Artisan Lock n' Load Bullet Pen Bushing Set</t>
  </si>
  <si>
    <t>Jr. Gentlemen's II Fountain (non-postable) Chrome</t>
  </si>
  <si>
    <t>Jr. Gentlemen's II Fountain (postable) Chrome</t>
  </si>
  <si>
    <t>Jr. Gentlemen's II Rollerball (non-postable) Chrome</t>
  </si>
  <si>
    <t>Jr. Gentlemen's II Rollerball (postable) Chrome</t>
  </si>
  <si>
    <r>
      <t xml:space="preserve">Shipping - </t>
    </r>
    <r>
      <rPr>
        <b/>
        <sz val="11"/>
        <color indexed="8"/>
        <rFont val="Calibri"/>
        <family val="2"/>
      </rPr>
      <t>ESTIMATED</t>
    </r>
    <r>
      <rPr>
        <sz val="11"/>
        <color theme="1"/>
        <rFont val="Calibri"/>
        <family val="2"/>
        <scheme val="minor"/>
      </rPr>
      <t xml:space="preserve"> @ Regional Rate 1 (may be a bit higher or lower depending on what you order!)</t>
    </r>
  </si>
  <si>
    <t>Insurance ($50 included - reference the Group Buy thread or contact me)</t>
  </si>
  <si>
    <t>*I will email you the finalized "excel invoice" with how to submit payment</t>
  </si>
  <si>
    <t>*All stock &amp; prices listed above are subject to change. Please check their website to ensure your items are up-to-date.</t>
  </si>
  <si>
    <t>Did you want additional shipping insurance?</t>
  </si>
  <si>
    <t>Yes/No</t>
  </si>
  <si>
    <t>Artisan Classic Razor Stand Kit Chrome</t>
  </si>
  <si>
    <t>Razor Related</t>
  </si>
  <si>
    <t>Artisan Classic Razor Stand Kit 24k Gold</t>
  </si>
  <si>
    <t>Artisan Bullet Razor Kit for Fusion Cartridges 24k Gold</t>
  </si>
  <si>
    <t>Artisan Bullet Razor Kit for Fusion Cartridges Chrome</t>
  </si>
  <si>
    <t>Artisan Bullet Razor Kit for Mach3 Cartridges 24k Gold</t>
  </si>
  <si>
    <t>Artisan Bullet Razor Kit for Mach3 Cartridges Chrome</t>
  </si>
  <si>
    <t>Artisan Classic Razor Kit for Mach3 Cartridges 24k Gold</t>
  </si>
  <si>
    <t>Artisan Classic Razor Kit for Mach3 Cartridges Chrome</t>
  </si>
  <si>
    <t>Artisan Classic Razor Kit for Fusion Cartridges 24k Gold</t>
  </si>
  <si>
    <t>Artisan Classic Razor Kit for Fusion Cartridges Chrome</t>
  </si>
  <si>
    <t>Discount to be determined (0% - 20%)</t>
  </si>
  <si>
    <t>Artisan Bullet Razor Kit Bushing Set</t>
  </si>
  <si>
    <t>Artisan Classic Razor Kit Bushing Set</t>
  </si>
  <si>
    <t>Artisan Shaving Stand Kit Bushing Set</t>
  </si>
  <si>
    <t>Artisan Soft Touch Stylus Kit 24k Gold</t>
  </si>
  <si>
    <t>Artisan Soft Touch Stylus Kit Chrome</t>
  </si>
  <si>
    <t>Artisan Soft Touch Stylus Kit Gun Metal</t>
  </si>
  <si>
    <t>7mm Bushing Set of 2</t>
  </si>
  <si>
    <t>Actual S/H</t>
  </si>
  <si>
    <t>Actual PP</t>
  </si>
  <si>
    <t>REFUND</t>
  </si>
  <si>
    <t>Difference</t>
  </si>
  <si>
    <t>LEAVE THIS AREA BLANK</t>
  </si>
  <si>
    <t>Stick Fast Non-Stick Pen Bushings</t>
  </si>
  <si>
    <t>After 10% Club Discount</t>
  </si>
  <si>
    <t>Chameleon Pen Tubes Jr Gent II/Jr States II Black</t>
  </si>
  <si>
    <t>Chameleon Pen Tubes Jr Gent II/Jr States II Nickel</t>
  </si>
  <si>
    <t>10" Pen Tube Brass - 5 Pack</t>
  </si>
  <si>
    <t>050-9315</t>
  </si>
  <si>
    <t>10" Pen Tube Nickel - 5 Pack</t>
  </si>
  <si>
    <t>050-9320</t>
  </si>
  <si>
    <t>PSI 3/8" x 10" Replacement Tubes - 8 Pack</t>
  </si>
  <si>
    <t>Fill this in yourself ---&gt;</t>
  </si>
  <si>
    <t>Tubes - Artisan Soft Touch Stylus Replacement Tube</t>
  </si>
  <si>
    <t>Artisan Classic Razor &amp; Shaving Brush Stand Kit Chrome</t>
  </si>
  <si>
    <t>Artisan Premium Badger Shaving Brush Kit Chrome</t>
  </si>
  <si>
    <t>Tubes - several kits / Slimline</t>
  </si>
  <si>
    <t>Address</t>
  </si>
  <si>
    <t>City</t>
  </si>
  <si>
    <t>State</t>
  </si>
  <si>
    <t>Zip Code</t>
  </si>
  <si>
    <t>IAP User Name</t>
  </si>
  <si>
    <t>Tubes - Artisan Deluxe Pill Holder Replacement Tube</t>
  </si>
  <si>
    <t>050-9101</t>
  </si>
  <si>
    <r>
      <t>SAVE THIS FILE AS:</t>
    </r>
    <r>
      <rPr>
        <b/>
        <sz val="11"/>
        <color indexed="10"/>
        <rFont val="Calibri"/>
        <family val="2"/>
      </rPr>
      <t xml:space="preserve"> RealFirstName_RealLastName_CSUSA_January.xls</t>
    </r>
  </si>
  <si>
    <t>Artisan Classic Safety Razor Kit</t>
  </si>
  <si>
    <t>PSI Executive Pen Kit Rhodium</t>
  </si>
  <si>
    <t>PSI Mini Sketch Pencil Kit Chrome</t>
  </si>
  <si>
    <t>Tubes - Jr. Gentlemen's Ballpoint</t>
  </si>
  <si>
    <t>050-9041</t>
  </si>
  <si>
    <r>
      <t>**New IAP guideline**</t>
    </r>
    <r>
      <rPr>
        <i/>
        <sz val="11"/>
        <rFont val="Calibri"/>
        <family val="2"/>
      </rPr>
      <t xml:space="preserve"> Insurance will be included unless you specifically decline!</t>
    </r>
  </si>
  <si>
    <t>Please add 4% Paypal Fee if NOT using Send Money to Friends &amp; Family</t>
  </si>
  <si>
    <r>
      <t xml:space="preserve">Gentlemen's Rollerball Rhodium    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*** OUT of STOCK***</t>
    </r>
  </si>
  <si>
    <r>
      <t xml:space="preserve">Aero Click Pen Black Titanium/Chrome  </t>
    </r>
    <r>
      <rPr>
        <b/>
        <sz val="11"/>
        <color rgb="FFFF0000"/>
        <rFont val="Calibri"/>
        <family val="2"/>
        <scheme val="minor"/>
      </rPr>
      <t>***OUT of STOCK***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</si>
</sst>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27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b/>
      <sz val="13.5"/>
      <color indexed="8"/>
      <name val="Calibri"/>
      <family val="2"/>
    </font>
    <font>
      <u/>
      <sz val="10"/>
      <color indexed="12"/>
      <name val="Calibri"/>
      <family val="2"/>
    </font>
    <font>
      <b/>
      <sz val="12"/>
      <color indexed="8"/>
      <name val="Calibri"/>
      <family val="2"/>
    </font>
    <font>
      <b/>
      <sz val="10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i/>
      <sz val="11"/>
      <color indexed="12"/>
      <name val="Calibri"/>
      <family val="2"/>
    </font>
    <font>
      <b/>
      <sz val="11"/>
      <color indexed="17"/>
      <name val="Calibri"/>
      <family val="2"/>
    </font>
    <font>
      <i/>
      <sz val="11"/>
      <color indexed="8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</font>
    <font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</cellStyleXfs>
  <cellXfs count="100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4" fillId="2" borderId="0" xfId="0" applyFont="1" applyFill="1" applyAlignment="1">
      <alignment horizontal="right"/>
    </xf>
    <xf numFmtId="0" fontId="4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2" fontId="4" fillId="0" borderId="0" xfId="0" applyNumberFormat="1" applyFont="1"/>
    <xf numFmtId="44" fontId="2" fillId="0" borderId="0" xfId="1" applyFont="1"/>
    <xf numFmtId="164" fontId="2" fillId="0" borderId="0" xfId="1" applyNumberFormat="1" applyFont="1"/>
    <xf numFmtId="164" fontId="4" fillId="0" borderId="0" xfId="1" applyNumberFormat="1" applyFont="1"/>
    <xf numFmtId="0" fontId="0" fillId="0" borderId="0" xfId="0" applyFont="1" applyAlignment="1">
      <alignment horizontal="center"/>
    </xf>
    <xf numFmtId="164" fontId="0" fillId="0" borderId="0" xfId="0" applyNumberFormat="1" applyFont="1"/>
    <xf numFmtId="0" fontId="5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164" fontId="5" fillId="3" borderId="0" xfId="1" applyNumberFormat="1" applyFont="1" applyFill="1"/>
    <xf numFmtId="0" fontId="4" fillId="3" borderId="0" xfId="0" applyFont="1" applyFill="1"/>
    <xf numFmtId="0" fontId="3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0" fillId="3" borderId="0" xfId="0" applyFont="1" applyFill="1"/>
    <xf numFmtId="0" fontId="3" fillId="3" borderId="1" xfId="0" applyFont="1" applyFill="1" applyBorder="1" applyAlignment="1">
      <alignment horizontal="center"/>
    </xf>
    <xf numFmtId="0" fontId="0" fillId="0" borderId="0" xfId="0" applyNumberFormat="1" applyFont="1"/>
    <xf numFmtId="0" fontId="4" fillId="2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4" fontId="2" fillId="0" borderId="0" xfId="1" applyNumberFormat="1" applyFont="1" applyAlignment="1">
      <alignment horizontal="left"/>
    </xf>
    <xf numFmtId="0" fontId="2" fillId="0" borderId="0" xfId="1" applyNumberFormat="1" applyFont="1" applyAlignment="1">
      <alignment horizontal="left"/>
    </xf>
    <xf numFmtId="44" fontId="7" fillId="0" borderId="0" xfId="1" applyFont="1" applyAlignment="1">
      <alignment horizontal="center"/>
    </xf>
    <xf numFmtId="44" fontId="5" fillId="3" borderId="0" xfId="1" applyFont="1" applyFill="1" applyAlignment="1"/>
    <xf numFmtId="44" fontId="2" fillId="3" borderId="0" xfId="1" applyFont="1" applyFill="1"/>
    <xf numFmtId="0" fontId="4" fillId="4" borderId="0" xfId="0" applyFont="1" applyFill="1" applyAlignment="1">
      <alignment horizontal="right"/>
    </xf>
    <xf numFmtId="0" fontId="4" fillId="4" borderId="0" xfId="0" applyFont="1" applyFill="1" applyAlignment="1">
      <alignment horizontal="left"/>
    </xf>
    <xf numFmtId="164" fontId="2" fillId="4" borderId="0" xfId="1" applyNumberFormat="1" applyFont="1" applyFill="1" applyBorder="1" applyAlignment="1"/>
    <xf numFmtId="44" fontId="2" fillId="4" borderId="0" xfId="1" applyFont="1" applyFill="1" applyBorder="1" applyAlignment="1"/>
    <xf numFmtId="0" fontId="0" fillId="0" borderId="0" xfId="0" applyAlignment="1">
      <alignment horizontal="left"/>
    </xf>
    <xf numFmtId="0" fontId="8" fillId="0" borderId="0" xfId="0" applyFont="1"/>
    <xf numFmtId="44" fontId="4" fillId="0" borderId="0" xfId="1" applyFont="1" applyAlignment="1">
      <alignment horizontal="center"/>
    </xf>
    <xf numFmtId="44" fontId="9" fillId="4" borderId="0" xfId="1" applyFont="1" applyFill="1" applyBorder="1" applyAlignment="1" applyProtection="1">
      <alignment horizontal="center"/>
    </xf>
    <xf numFmtId="44" fontId="5" fillId="3" borderId="0" xfId="1" applyFont="1" applyFill="1" applyAlignment="1">
      <alignment horizontal="center"/>
    </xf>
    <xf numFmtId="44" fontId="10" fillId="0" borderId="0" xfId="1" applyFont="1"/>
    <xf numFmtId="0" fontId="11" fillId="0" borderId="0" xfId="0" applyFont="1" applyAlignment="1">
      <alignment horizontal="left"/>
    </xf>
    <xf numFmtId="44" fontId="2" fillId="0" borderId="0" xfId="1" applyFont="1" applyFill="1"/>
    <xf numFmtId="0" fontId="0" fillId="0" borderId="0" xfId="0" applyFont="1" applyFill="1"/>
    <xf numFmtId="0" fontId="0" fillId="0" borderId="0" xfId="0" applyFont="1" applyFill="1" applyAlignment="1">
      <alignment horizontal="left"/>
    </xf>
    <xf numFmtId="164" fontId="2" fillId="0" borderId="0" xfId="1" applyNumberFormat="1" applyFont="1" applyFill="1"/>
    <xf numFmtId="0" fontId="0" fillId="0" borderId="0" xfId="0" applyFont="1" applyFill="1" applyAlignment="1">
      <alignment horizontal="center"/>
    </xf>
    <xf numFmtId="0" fontId="14" fillId="0" borderId="0" xfId="0" applyFont="1"/>
    <xf numFmtId="164" fontId="15" fillId="0" borderId="0" xfId="1" applyNumberFormat="1" applyFont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44" fontId="4" fillId="0" borderId="0" xfId="1" applyFont="1" applyFill="1" applyBorder="1" applyAlignment="1">
      <alignment horizontal="center"/>
    </xf>
    <xf numFmtId="0" fontId="0" fillId="0" borderId="0" xfId="0" applyFont="1" applyFill="1" applyBorder="1" applyAlignment="1"/>
    <xf numFmtId="0" fontId="6" fillId="2" borderId="0" xfId="0" applyFont="1" applyFill="1" applyAlignment="1">
      <alignment horizontal="left"/>
    </xf>
    <xf numFmtId="44" fontId="4" fillId="2" borderId="2" xfId="1" applyFont="1" applyFill="1" applyBorder="1" applyAlignment="1">
      <alignment horizontal="center"/>
    </xf>
    <xf numFmtId="164" fontId="4" fillId="2" borderId="3" xfId="1" applyNumberFormat="1" applyFont="1" applyFill="1" applyBorder="1"/>
    <xf numFmtId="2" fontId="4" fillId="2" borderId="3" xfId="0" applyNumberFormat="1" applyFont="1" applyFill="1" applyBorder="1"/>
    <xf numFmtId="44" fontId="7" fillId="2" borderId="4" xfId="1" applyFont="1" applyFill="1" applyBorder="1" applyAlignment="1">
      <alignment horizontal="center"/>
    </xf>
    <xf numFmtId="0" fontId="0" fillId="3" borderId="0" xfId="0" applyFont="1" applyFill="1" applyAlignment="1">
      <alignment horizontal="left"/>
    </xf>
    <xf numFmtId="0" fontId="0" fillId="3" borderId="0" xfId="0" applyFont="1" applyFill="1" applyAlignment="1">
      <alignment horizontal="center"/>
    </xf>
    <xf numFmtId="0" fontId="0" fillId="3" borderId="0" xfId="0" applyFill="1"/>
    <xf numFmtId="0" fontId="0" fillId="0" borderId="0" xfId="0" applyNumberFormat="1" applyFont="1" applyAlignment="1">
      <alignment horizontal="center"/>
    </xf>
    <xf numFmtId="44" fontId="0" fillId="0" borderId="0" xfId="0" applyNumberFormat="1" applyFont="1" applyBorder="1"/>
    <xf numFmtId="0" fontId="0" fillId="0" borderId="0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Border="1"/>
    <xf numFmtId="0" fontId="0" fillId="0" borderId="8" xfId="0" applyFont="1" applyBorder="1"/>
    <xf numFmtId="44" fontId="2" fillId="0" borderId="7" xfId="1" applyFont="1" applyBorder="1"/>
    <xf numFmtId="0" fontId="0" fillId="0" borderId="7" xfId="0" applyFont="1" applyBorder="1"/>
    <xf numFmtId="0" fontId="0" fillId="0" borderId="9" xfId="0" applyFont="1" applyBorder="1"/>
    <xf numFmtId="0" fontId="0" fillId="0" borderId="10" xfId="0" applyFont="1" applyBorder="1"/>
    <xf numFmtId="164" fontId="4" fillId="0" borderId="11" xfId="1" applyNumberFormat="1" applyFont="1" applyBorder="1"/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12" xfId="0" applyFont="1" applyBorder="1" applyAlignment="1">
      <alignment horizontal="left"/>
    </xf>
    <xf numFmtId="0" fontId="0" fillId="0" borderId="0" xfId="0" applyNumberFormat="1" applyFont="1" applyAlignment="1">
      <alignment horizontal="left"/>
    </xf>
    <xf numFmtId="164" fontId="3" fillId="0" borderId="0" xfId="1" applyNumberFormat="1" applyFont="1"/>
    <xf numFmtId="0" fontId="16" fillId="0" borderId="0" xfId="0" applyFont="1" applyAlignment="1">
      <alignment horizontal="center"/>
    </xf>
    <xf numFmtId="0" fontId="18" fillId="0" borderId="0" xfId="0" applyNumberFormat="1" applyFont="1"/>
    <xf numFmtId="44" fontId="2" fillId="0" borderId="16" xfId="1" applyFont="1" applyBorder="1"/>
    <xf numFmtId="0" fontId="19" fillId="0" borderId="0" xfId="0" applyFont="1" applyAlignment="1">
      <alignment horizontal="right"/>
    </xf>
    <xf numFmtId="164" fontId="20" fillId="0" borderId="0" xfId="1" applyNumberFormat="1" applyFont="1"/>
    <xf numFmtId="0" fontId="22" fillId="0" borderId="0" xfId="0" applyFont="1" applyAlignment="1">
      <alignment horizontal="left"/>
    </xf>
    <xf numFmtId="44" fontId="23" fillId="0" borderId="0" xfId="1" applyFont="1"/>
    <xf numFmtId="164" fontId="23" fillId="0" borderId="0" xfId="1" applyNumberFormat="1" applyFont="1"/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44" fontId="25" fillId="0" borderId="0" xfId="1" applyFont="1"/>
    <xf numFmtId="164" fontId="25" fillId="0" borderId="0" xfId="1" applyNumberFormat="1" applyFont="1"/>
    <xf numFmtId="0" fontId="24" fillId="0" borderId="0" xfId="0" applyFont="1" applyAlignment="1">
      <alignment horizontal="center"/>
    </xf>
    <xf numFmtId="0" fontId="22" fillId="0" borderId="0" xfId="0" applyFont="1"/>
    <xf numFmtId="0" fontId="4" fillId="2" borderId="2" xfId="0" applyFont="1" applyFill="1" applyBorder="1" applyAlignment="1">
      <alignment horizontal="center"/>
    </xf>
    <xf numFmtId="0" fontId="0" fillId="2" borderId="3" xfId="0" applyFont="1" applyFill="1" applyBorder="1" applyAlignment="1"/>
    <xf numFmtId="0" fontId="0" fillId="2" borderId="4" xfId="0" applyFont="1" applyFill="1" applyBorder="1" applyAlignment="1"/>
    <xf numFmtId="0" fontId="9" fillId="2" borderId="2" xfId="2" applyFont="1" applyFill="1" applyBorder="1" applyAlignment="1" applyProtection="1">
      <alignment horizontal="center"/>
    </xf>
    <xf numFmtId="0" fontId="0" fillId="2" borderId="13" xfId="0" applyFont="1" applyFill="1" applyBorder="1" applyAlignment="1"/>
    <xf numFmtId="0" fontId="12" fillId="0" borderId="14" xfId="0" applyFont="1" applyBorder="1" applyAlignment="1">
      <alignment wrapText="1"/>
    </xf>
    <xf numFmtId="0" fontId="12" fillId="0" borderId="15" xfId="0" applyFont="1" applyBorder="1" applyAlignment="1">
      <alignment wrapText="1"/>
    </xf>
    <xf numFmtId="164" fontId="2" fillId="5" borderId="0" xfId="1" applyNumberFormat="1" applyFont="1" applyFill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0"/>
  <sheetViews>
    <sheetView tabSelected="1" topLeftCell="B1" zoomScale="80" zoomScaleNormal="80" workbookViewId="0">
      <selection activeCell="A10" sqref="A10"/>
    </sheetView>
  </sheetViews>
  <sheetFormatPr defaultColWidth="9.140625" defaultRowHeight="15" x14ac:dyDescent="0.25"/>
  <cols>
    <col min="1" max="1" width="53.85546875" style="1" customWidth="1"/>
    <col min="2" max="2" width="12.28515625" style="2" customWidth="1"/>
    <col min="3" max="3" width="13.28515625" style="9" customWidth="1"/>
    <col min="4" max="4" width="9.140625" style="10"/>
    <col min="5" max="5" width="11.5703125" style="1" customWidth="1"/>
    <col min="6" max="6" width="9.140625" style="9"/>
    <col min="7" max="8" width="9.140625" style="1"/>
    <col min="9" max="9" width="9.7109375" style="1" customWidth="1"/>
    <col min="10" max="10" width="11.42578125" style="1" customWidth="1"/>
    <col min="11" max="11" width="9.140625" style="1"/>
    <col min="12" max="12" width="8.7109375" style="1" customWidth="1"/>
    <col min="13" max="13" width="12.7109375" style="1" customWidth="1"/>
    <col min="14" max="14" width="14.140625" style="1" customWidth="1"/>
    <col min="15" max="15" width="13" style="1" bestFit="1" customWidth="1"/>
    <col min="16" max="16384" width="9.140625" style="1"/>
  </cols>
  <sheetData>
    <row r="2" spans="1:13" s="5" customFormat="1" x14ac:dyDescent="0.25">
      <c r="A2" s="3" t="s">
        <v>240</v>
      </c>
      <c r="B2" s="23"/>
      <c r="C2" s="92" t="s">
        <v>362</v>
      </c>
      <c r="D2" s="93"/>
      <c r="E2" s="93"/>
      <c r="F2" s="94"/>
      <c r="G2" s="4"/>
    </row>
    <row r="3" spans="1:13" s="5" customFormat="1" x14ac:dyDescent="0.25">
      <c r="A3" s="6"/>
      <c r="B3" s="24"/>
      <c r="C3" s="37"/>
      <c r="D3" s="11"/>
      <c r="E3" s="8"/>
      <c r="F3" s="28"/>
      <c r="G3" s="4"/>
    </row>
    <row r="4" spans="1:13" s="5" customFormat="1" x14ac:dyDescent="0.25">
      <c r="A4" s="3" t="s">
        <v>241</v>
      </c>
      <c r="B4" s="23"/>
      <c r="C4" s="92" t="s">
        <v>294</v>
      </c>
      <c r="D4" s="93"/>
      <c r="E4" s="93"/>
      <c r="F4" s="94"/>
      <c r="G4" s="4"/>
    </row>
    <row r="5" spans="1:13" s="5" customFormat="1" x14ac:dyDescent="0.25">
      <c r="A5" s="3" t="s">
        <v>295</v>
      </c>
      <c r="B5" s="23"/>
      <c r="C5" s="92" t="s">
        <v>358</v>
      </c>
      <c r="D5" s="93"/>
      <c r="E5" s="93"/>
      <c r="F5" s="94"/>
      <c r="G5" s="4"/>
    </row>
    <row r="6" spans="1:13" s="5" customFormat="1" x14ac:dyDescent="0.25">
      <c r="A6" s="3"/>
      <c r="B6" s="23"/>
      <c r="C6" s="92" t="s">
        <v>359</v>
      </c>
      <c r="D6" s="93"/>
      <c r="E6" s="93"/>
      <c r="F6" s="94"/>
      <c r="G6" s="4"/>
    </row>
    <row r="7" spans="1:13" s="5" customFormat="1" x14ac:dyDescent="0.25">
      <c r="A7" s="3"/>
      <c r="B7" s="23"/>
      <c r="C7" s="92" t="s">
        <v>360</v>
      </c>
      <c r="D7" s="93"/>
      <c r="E7" s="93"/>
      <c r="F7" s="94"/>
      <c r="G7" s="4"/>
    </row>
    <row r="8" spans="1:13" s="5" customFormat="1" x14ac:dyDescent="0.25">
      <c r="A8" s="3"/>
      <c r="B8" s="23"/>
      <c r="C8" s="92" t="s">
        <v>361</v>
      </c>
      <c r="D8" s="93"/>
      <c r="E8" s="93"/>
      <c r="F8" s="94"/>
      <c r="G8" s="4"/>
    </row>
    <row r="9" spans="1:13" s="5" customFormat="1" x14ac:dyDescent="0.25">
      <c r="A9" s="49"/>
      <c r="B9" s="50"/>
      <c r="C9" s="51"/>
      <c r="D9" s="52"/>
      <c r="E9" s="52"/>
      <c r="F9" s="52"/>
      <c r="G9" s="4"/>
    </row>
    <row r="10" spans="1:13" s="5" customFormat="1" x14ac:dyDescent="0.25">
      <c r="A10" s="3" t="s">
        <v>318</v>
      </c>
      <c r="B10" s="53"/>
      <c r="C10" s="54"/>
      <c r="D10" s="55" t="s">
        <v>319</v>
      </c>
      <c r="E10" s="56"/>
      <c r="F10" s="57"/>
      <c r="G10" s="79" t="s">
        <v>371</v>
      </c>
    </row>
    <row r="11" spans="1:13" s="5" customFormat="1" x14ac:dyDescent="0.25">
      <c r="A11" s="6"/>
      <c r="B11" s="25"/>
      <c r="C11" s="37"/>
      <c r="D11" s="11"/>
      <c r="E11" s="8"/>
      <c r="F11" s="28"/>
      <c r="G11" s="4"/>
    </row>
    <row r="12" spans="1:13" s="5" customFormat="1" ht="15.75" thickBot="1" x14ac:dyDescent="0.3">
      <c r="A12" s="3" t="s">
        <v>242</v>
      </c>
      <c r="B12" s="23"/>
      <c r="C12" s="95"/>
      <c r="D12" s="93"/>
      <c r="E12" s="96"/>
      <c r="F12" s="94"/>
      <c r="G12" s="4"/>
    </row>
    <row r="13" spans="1:13" s="5" customFormat="1" ht="45" customHeight="1" x14ac:dyDescent="0.25">
      <c r="A13" s="31" t="s">
        <v>365</v>
      </c>
      <c r="B13" s="32"/>
      <c r="C13" s="38"/>
      <c r="D13" s="33"/>
      <c r="E13" s="97" t="s">
        <v>244</v>
      </c>
      <c r="F13" s="34"/>
      <c r="G13" s="4"/>
      <c r="L13" s="7"/>
    </row>
    <row r="14" spans="1:13" s="17" customFormat="1" ht="15.75" thickBot="1" x14ac:dyDescent="0.3">
      <c r="A14" s="14" t="s">
        <v>0</v>
      </c>
      <c r="B14" s="15" t="s">
        <v>1</v>
      </c>
      <c r="C14" s="39" t="s">
        <v>269</v>
      </c>
      <c r="D14" s="16" t="s">
        <v>243</v>
      </c>
      <c r="E14" s="98"/>
      <c r="F14" s="29" t="s">
        <v>245</v>
      </c>
    </row>
    <row r="15" spans="1:13" x14ac:dyDescent="0.25">
      <c r="A15" s="1" t="s">
        <v>105</v>
      </c>
      <c r="B15" s="2">
        <v>9800180002</v>
      </c>
      <c r="C15" s="9">
        <v>12.9</v>
      </c>
      <c r="D15" s="10">
        <f>ROUND(C15*M15,2)</f>
        <v>9.68</v>
      </c>
      <c r="E15" s="12">
        <v>0</v>
      </c>
      <c r="F15" s="9">
        <f>+D15*E15</f>
        <v>0</v>
      </c>
      <c r="M15" s="1">
        <v>0.75</v>
      </c>
    </row>
    <row r="16" spans="1:13" x14ac:dyDescent="0.25">
      <c r="A16" s="91" t="s">
        <v>374</v>
      </c>
      <c r="B16" s="83">
        <v>9800180001</v>
      </c>
      <c r="C16" s="84">
        <v>11.3</v>
      </c>
      <c r="D16" s="85">
        <f t="shared" ref="D16:D69" si="0">ROUND(C16*M16,2)</f>
        <v>8.48</v>
      </c>
      <c r="E16" s="86">
        <v>0</v>
      </c>
      <c r="F16" s="84">
        <f t="shared" ref="F16:F69" si="1">+D16*E16</f>
        <v>0</v>
      </c>
      <c r="M16" s="1">
        <v>0.75</v>
      </c>
    </row>
    <row r="17" spans="1:13" x14ac:dyDescent="0.25">
      <c r="A17" s="1" t="s">
        <v>6</v>
      </c>
      <c r="B17" s="2" t="s">
        <v>126</v>
      </c>
      <c r="C17" s="9">
        <v>10.25</v>
      </c>
      <c r="D17" s="10">
        <f t="shared" si="0"/>
        <v>7.69</v>
      </c>
      <c r="E17" s="12">
        <v>0</v>
      </c>
      <c r="F17" s="9">
        <f t="shared" si="1"/>
        <v>0</v>
      </c>
      <c r="M17" s="1">
        <v>0.75</v>
      </c>
    </row>
    <row r="18" spans="1:13" x14ac:dyDescent="0.25">
      <c r="A18" s="1" t="s">
        <v>7</v>
      </c>
      <c r="B18" s="2" t="s">
        <v>127</v>
      </c>
      <c r="C18" s="9">
        <v>10.95</v>
      </c>
      <c r="D18" s="10">
        <f t="shared" si="0"/>
        <v>8.2100000000000009</v>
      </c>
      <c r="E18" s="12">
        <v>0</v>
      </c>
      <c r="F18" s="9">
        <f t="shared" si="1"/>
        <v>0</v>
      </c>
      <c r="M18" s="1">
        <v>0.75</v>
      </c>
    </row>
    <row r="19" spans="1:13" x14ac:dyDescent="0.25">
      <c r="A19" s="1" t="s">
        <v>5</v>
      </c>
      <c r="B19" s="2" t="s">
        <v>125</v>
      </c>
      <c r="C19" s="9">
        <v>11.75</v>
      </c>
      <c r="D19" s="10">
        <f t="shared" si="0"/>
        <v>8.81</v>
      </c>
      <c r="E19" s="12">
        <v>0</v>
      </c>
      <c r="F19" s="9">
        <f t="shared" si="1"/>
        <v>0</v>
      </c>
      <c r="M19" s="1">
        <v>0.75</v>
      </c>
    </row>
    <row r="20" spans="1:13" x14ac:dyDescent="0.25">
      <c r="A20" s="1" t="s">
        <v>92</v>
      </c>
      <c r="B20" s="2" t="s">
        <v>146</v>
      </c>
      <c r="C20" s="9">
        <v>6.25</v>
      </c>
      <c r="D20" s="10">
        <f t="shared" si="0"/>
        <v>4.6900000000000004</v>
      </c>
      <c r="E20" s="12">
        <v>0</v>
      </c>
      <c r="F20" s="9">
        <f t="shared" si="1"/>
        <v>0</v>
      </c>
      <c r="M20" s="1">
        <v>0.75</v>
      </c>
    </row>
    <row r="21" spans="1:13" x14ac:dyDescent="0.25">
      <c r="A21" s="1" t="s">
        <v>99</v>
      </c>
      <c r="B21" s="2" t="s">
        <v>147</v>
      </c>
      <c r="C21" s="9">
        <v>6.5</v>
      </c>
      <c r="D21" s="10">
        <f t="shared" si="0"/>
        <v>4.88</v>
      </c>
      <c r="E21" s="12">
        <v>0</v>
      </c>
      <c r="F21" s="9">
        <f t="shared" si="1"/>
        <v>0</v>
      </c>
      <c r="M21" s="1">
        <v>0.75</v>
      </c>
    </row>
    <row r="22" spans="1:13" x14ac:dyDescent="0.25">
      <c r="A22" s="1" t="s">
        <v>93</v>
      </c>
      <c r="B22" s="2" t="s">
        <v>148</v>
      </c>
      <c r="C22" s="9">
        <v>11.9</v>
      </c>
      <c r="D22" s="10">
        <f t="shared" si="0"/>
        <v>8.93</v>
      </c>
      <c r="E22" s="12">
        <v>0</v>
      </c>
      <c r="F22" s="9">
        <f t="shared" si="1"/>
        <v>0</v>
      </c>
      <c r="M22" s="1">
        <v>0.75</v>
      </c>
    </row>
    <row r="23" spans="1:13" x14ac:dyDescent="0.25">
      <c r="A23" s="1" t="s">
        <v>94</v>
      </c>
      <c r="B23" s="2" t="s">
        <v>149</v>
      </c>
      <c r="C23" s="9">
        <v>18.899999999999999</v>
      </c>
      <c r="D23" s="10">
        <f t="shared" si="0"/>
        <v>14.18</v>
      </c>
      <c r="E23" s="12">
        <v>0</v>
      </c>
      <c r="F23" s="9">
        <f t="shared" si="1"/>
        <v>0</v>
      </c>
      <c r="M23" s="1">
        <v>0.75</v>
      </c>
    </row>
    <row r="24" spans="1:13" x14ac:dyDescent="0.25">
      <c r="A24" t="s">
        <v>296</v>
      </c>
      <c r="B24" s="2" t="s">
        <v>150</v>
      </c>
      <c r="C24" s="9">
        <v>10.9</v>
      </c>
      <c r="D24" s="10">
        <f t="shared" si="0"/>
        <v>8.18</v>
      </c>
      <c r="E24" s="12">
        <v>0</v>
      </c>
      <c r="F24" s="9">
        <f t="shared" si="1"/>
        <v>0</v>
      </c>
      <c r="M24" s="1">
        <v>0.75</v>
      </c>
    </row>
    <row r="25" spans="1:13" x14ac:dyDescent="0.25">
      <c r="A25" t="s">
        <v>297</v>
      </c>
      <c r="B25" s="2">
        <v>1041660001</v>
      </c>
      <c r="C25" s="9">
        <v>8.9499999999999993</v>
      </c>
      <c r="D25" s="10">
        <f t="shared" si="0"/>
        <v>6.71</v>
      </c>
      <c r="E25" s="12">
        <v>0</v>
      </c>
      <c r="F25" s="9">
        <f t="shared" si="1"/>
        <v>0</v>
      </c>
      <c r="M25" s="1">
        <v>0.75</v>
      </c>
    </row>
    <row r="26" spans="1:13" x14ac:dyDescent="0.25">
      <c r="A26" s="1" t="s">
        <v>95</v>
      </c>
      <c r="B26" s="2" t="s">
        <v>151</v>
      </c>
      <c r="C26" s="42">
        <v>11.5</v>
      </c>
      <c r="D26" s="10">
        <f t="shared" si="0"/>
        <v>8.6300000000000008</v>
      </c>
      <c r="E26" s="12">
        <v>0</v>
      </c>
      <c r="F26" s="9">
        <f t="shared" si="1"/>
        <v>0</v>
      </c>
      <c r="M26" s="1">
        <v>0.75</v>
      </c>
    </row>
    <row r="27" spans="1:13" x14ac:dyDescent="0.25">
      <c r="A27" s="1" t="s">
        <v>96</v>
      </c>
      <c r="B27" s="2" t="s">
        <v>152</v>
      </c>
      <c r="C27" s="42">
        <v>10.95</v>
      </c>
      <c r="D27" s="10">
        <f t="shared" si="0"/>
        <v>8.2100000000000009</v>
      </c>
      <c r="E27" s="12">
        <v>0</v>
      </c>
      <c r="F27" s="9">
        <f t="shared" si="1"/>
        <v>0</v>
      </c>
      <c r="M27" s="1">
        <v>0.75</v>
      </c>
    </row>
    <row r="28" spans="1:13" x14ac:dyDescent="0.25">
      <c r="A28" s="1" t="s">
        <v>97</v>
      </c>
      <c r="B28" s="2" t="s">
        <v>153</v>
      </c>
      <c r="C28" s="42">
        <v>10.75</v>
      </c>
      <c r="D28" s="10">
        <f t="shared" si="0"/>
        <v>8.06</v>
      </c>
      <c r="E28" s="12">
        <v>0</v>
      </c>
      <c r="F28" s="9">
        <f t="shared" si="1"/>
        <v>0</v>
      </c>
      <c r="M28" s="1">
        <v>0.75</v>
      </c>
    </row>
    <row r="29" spans="1:13" x14ac:dyDescent="0.25">
      <c r="A29" t="s">
        <v>335</v>
      </c>
      <c r="B29" s="2">
        <v>9800520001</v>
      </c>
      <c r="C29" s="42">
        <v>4.95</v>
      </c>
      <c r="D29" s="10">
        <f>ROUND(C29*M29,2)</f>
        <v>3.71</v>
      </c>
      <c r="E29" s="12">
        <v>0</v>
      </c>
      <c r="F29" s="9">
        <f>+D29*E29</f>
        <v>0</v>
      </c>
      <c r="M29" s="1">
        <v>0.75</v>
      </c>
    </row>
    <row r="30" spans="1:13" x14ac:dyDescent="0.25">
      <c r="A30" t="s">
        <v>336</v>
      </c>
      <c r="B30" s="2">
        <v>9800520002</v>
      </c>
      <c r="C30" s="42">
        <v>4.95</v>
      </c>
      <c r="D30" s="10">
        <f>ROUND(C30*M30,2)</f>
        <v>3.71</v>
      </c>
      <c r="E30" s="12">
        <v>0</v>
      </c>
      <c r="F30" s="9">
        <f>+D30*E30</f>
        <v>0</v>
      </c>
      <c r="M30" s="1">
        <v>0.75</v>
      </c>
    </row>
    <row r="31" spans="1:13" x14ac:dyDescent="0.25">
      <c r="A31" t="s">
        <v>337</v>
      </c>
      <c r="B31" s="2">
        <v>9800520003</v>
      </c>
      <c r="C31" s="42">
        <v>4.95</v>
      </c>
      <c r="D31" s="10">
        <f>ROUND(C31*M31,2)</f>
        <v>3.71</v>
      </c>
      <c r="E31" s="12">
        <v>0</v>
      </c>
      <c r="F31" s="9">
        <f>+D31*E31</f>
        <v>0</v>
      </c>
      <c r="M31" s="1">
        <v>0.75</v>
      </c>
    </row>
    <row r="32" spans="1:13" x14ac:dyDescent="0.25">
      <c r="A32" s="1" t="s">
        <v>75</v>
      </c>
      <c r="B32" s="2" t="s">
        <v>139</v>
      </c>
      <c r="C32" s="42">
        <v>5.2</v>
      </c>
      <c r="D32" s="10">
        <f t="shared" si="0"/>
        <v>3.9</v>
      </c>
      <c r="E32" s="12">
        <v>0</v>
      </c>
      <c r="F32" s="9">
        <f t="shared" si="1"/>
        <v>0</v>
      </c>
      <c r="M32" s="1">
        <v>0.75</v>
      </c>
    </row>
    <row r="33" spans="1:13" x14ac:dyDescent="0.25">
      <c r="A33" s="1" t="s">
        <v>9</v>
      </c>
      <c r="B33" s="2" t="s">
        <v>140</v>
      </c>
      <c r="C33" s="9">
        <v>6.2</v>
      </c>
      <c r="D33" s="10">
        <f t="shared" si="0"/>
        <v>4.6500000000000004</v>
      </c>
      <c r="E33" s="12">
        <v>0</v>
      </c>
      <c r="F33" s="9">
        <f t="shared" si="1"/>
        <v>0</v>
      </c>
      <c r="M33" s="1">
        <v>0.75</v>
      </c>
    </row>
    <row r="34" spans="1:13" x14ac:dyDescent="0.25">
      <c r="A34" s="1" t="s">
        <v>102</v>
      </c>
      <c r="B34" s="2">
        <v>9799900001</v>
      </c>
      <c r="C34" s="9">
        <v>10.75</v>
      </c>
      <c r="D34" s="10">
        <f t="shared" si="0"/>
        <v>8.06</v>
      </c>
      <c r="E34" s="12">
        <v>0</v>
      </c>
      <c r="F34" s="9">
        <f t="shared" si="1"/>
        <v>0</v>
      </c>
      <c r="M34" s="1">
        <v>0.75</v>
      </c>
    </row>
    <row r="35" spans="1:13" x14ac:dyDescent="0.25">
      <c r="A35" s="1" t="s">
        <v>103</v>
      </c>
      <c r="B35" s="2">
        <v>9799900002</v>
      </c>
      <c r="C35" s="9">
        <v>9.35</v>
      </c>
      <c r="D35" s="10">
        <f>ROUND(C35*M35,2)</f>
        <v>7.01</v>
      </c>
      <c r="E35" s="12">
        <v>0</v>
      </c>
      <c r="F35" s="9">
        <f t="shared" si="1"/>
        <v>0</v>
      </c>
      <c r="M35" s="1">
        <v>0.75</v>
      </c>
    </row>
    <row r="36" spans="1:13" x14ac:dyDescent="0.25">
      <c r="A36" s="1" t="s">
        <v>100</v>
      </c>
      <c r="B36" s="2">
        <v>9795320001</v>
      </c>
      <c r="C36" s="9">
        <v>8.25</v>
      </c>
      <c r="D36" s="10">
        <f t="shared" si="0"/>
        <v>6.19</v>
      </c>
      <c r="E36" s="12">
        <v>0</v>
      </c>
      <c r="F36" s="9">
        <f t="shared" si="1"/>
        <v>0</v>
      </c>
      <c r="M36" s="1">
        <v>0.75</v>
      </c>
    </row>
    <row r="37" spans="1:13" x14ac:dyDescent="0.25">
      <c r="A37" s="1" t="s">
        <v>101</v>
      </c>
      <c r="B37" s="2">
        <v>9795320002</v>
      </c>
      <c r="C37" s="9">
        <v>7.5</v>
      </c>
      <c r="D37" s="10">
        <f t="shared" si="0"/>
        <v>5.63</v>
      </c>
      <c r="E37" s="12">
        <v>0</v>
      </c>
      <c r="F37" s="9">
        <f t="shared" si="1"/>
        <v>0</v>
      </c>
      <c r="M37" s="1">
        <v>0.75</v>
      </c>
    </row>
    <row r="38" spans="1:13" x14ac:dyDescent="0.25">
      <c r="A38" s="1" t="s">
        <v>69</v>
      </c>
      <c r="B38" s="2" t="s">
        <v>132</v>
      </c>
      <c r="C38" s="9">
        <v>7.6</v>
      </c>
      <c r="D38" s="10">
        <f t="shared" si="0"/>
        <v>5.7</v>
      </c>
      <c r="E38" s="12">
        <v>0</v>
      </c>
      <c r="F38" s="9">
        <f t="shared" si="1"/>
        <v>0</v>
      </c>
      <c r="M38" s="1">
        <v>0.75</v>
      </c>
    </row>
    <row r="39" spans="1:13" x14ac:dyDescent="0.25">
      <c r="A39" s="1" t="s">
        <v>68</v>
      </c>
      <c r="B39" s="2" t="s">
        <v>131</v>
      </c>
      <c r="C39" s="9">
        <v>7.25</v>
      </c>
      <c r="D39" s="10">
        <f t="shared" si="0"/>
        <v>5.44</v>
      </c>
      <c r="E39" s="12">
        <v>0</v>
      </c>
      <c r="F39" s="9">
        <f t="shared" si="1"/>
        <v>0</v>
      </c>
      <c r="M39" s="1">
        <v>0.75</v>
      </c>
    </row>
    <row r="40" spans="1:13" x14ac:dyDescent="0.25">
      <c r="A40" s="1" t="s">
        <v>71</v>
      </c>
      <c r="B40" s="2" t="s">
        <v>134</v>
      </c>
      <c r="C40" s="9">
        <v>8.3000000000000007</v>
      </c>
      <c r="D40" s="10">
        <f t="shared" si="0"/>
        <v>6.23</v>
      </c>
      <c r="E40" s="12">
        <v>0</v>
      </c>
      <c r="F40" s="9">
        <f t="shared" si="1"/>
        <v>0</v>
      </c>
      <c r="M40" s="1">
        <v>0.75</v>
      </c>
    </row>
    <row r="41" spans="1:13" s="43" customFormat="1" x14ac:dyDescent="0.25">
      <c r="A41" s="43" t="s">
        <v>72</v>
      </c>
      <c r="B41" s="44" t="s">
        <v>135</v>
      </c>
      <c r="C41" s="42">
        <v>6.9</v>
      </c>
      <c r="D41" s="45">
        <f t="shared" si="0"/>
        <v>5.18</v>
      </c>
      <c r="E41" s="46">
        <v>0</v>
      </c>
      <c r="F41" s="42">
        <f t="shared" si="1"/>
        <v>0</v>
      </c>
      <c r="M41" s="43">
        <v>0.75</v>
      </c>
    </row>
    <row r="42" spans="1:13" x14ac:dyDescent="0.25">
      <c r="A42" s="1" t="s">
        <v>70</v>
      </c>
      <c r="B42" s="2" t="s">
        <v>133</v>
      </c>
      <c r="C42" s="9">
        <v>12.5</v>
      </c>
      <c r="D42" s="10">
        <f t="shared" si="0"/>
        <v>9.3800000000000008</v>
      </c>
      <c r="E42" s="12">
        <v>0</v>
      </c>
      <c r="F42" s="9">
        <f t="shared" si="1"/>
        <v>0</v>
      </c>
      <c r="M42" s="1">
        <v>0.75</v>
      </c>
    </row>
    <row r="43" spans="1:13" x14ac:dyDescent="0.25">
      <c r="A43" s="1" t="s">
        <v>48</v>
      </c>
      <c r="B43" s="2" t="s">
        <v>154</v>
      </c>
      <c r="C43" s="9">
        <v>6.5</v>
      </c>
      <c r="D43" s="10">
        <f t="shared" si="0"/>
        <v>4.88</v>
      </c>
      <c r="E43" s="12">
        <v>0</v>
      </c>
      <c r="F43" s="9">
        <f t="shared" si="1"/>
        <v>0</v>
      </c>
      <c r="M43" s="1">
        <v>0.75</v>
      </c>
    </row>
    <row r="44" spans="1:13" x14ac:dyDescent="0.25">
      <c r="A44" s="1" t="s">
        <v>47</v>
      </c>
      <c r="B44" s="2" t="s">
        <v>155</v>
      </c>
      <c r="C44" s="9">
        <v>5.95</v>
      </c>
      <c r="D44" s="10">
        <f t="shared" si="0"/>
        <v>4.46</v>
      </c>
      <c r="E44" s="12">
        <v>0</v>
      </c>
      <c r="F44" s="9">
        <f t="shared" si="1"/>
        <v>0</v>
      </c>
      <c r="M44" s="1">
        <v>0.75</v>
      </c>
    </row>
    <row r="45" spans="1:13" x14ac:dyDescent="0.25">
      <c r="A45" s="1" t="s">
        <v>82</v>
      </c>
      <c r="B45" s="2" t="s">
        <v>156</v>
      </c>
      <c r="C45" s="9">
        <v>8.9499999999999993</v>
      </c>
      <c r="D45" s="10">
        <f t="shared" si="0"/>
        <v>6.71</v>
      </c>
      <c r="E45" s="12">
        <v>0</v>
      </c>
      <c r="F45" s="9">
        <f t="shared" si="1"/>
        <v>0</v>
      </c>
      <c r="M45" s="1">
        <v>0.75</v>
      </c>
    </row>
    <row r="46" spans="1:13" x14ac:dyDescent="0.25">
      <c r="A46" s="1" t="s">
        <v>81</v>
      </c>
      <c r="B46" s="2" t="s">
        <v>157</v>
      </c>
      <c r="C46" s="9">
        <v>9.5</v>
      </c>
      <c r="D46" s="10">
        <f t="shared" si="0"/>
        <v>7.13</v>
      </c>
      <c r="E46" s="12">
        <v>0</v>
      </c>
      <c r="F46" s="9">
        <f t="shared" si="1"/>
        <v>0</v>
      </c>
      <c r="M46" s="1">
        <v>0.75</v>
      </c>
    </row>
    <row r="47" spans="1:13" x14ac:dyDescent="0.25">
      <c r="A47" s="1" t="s">
        <v>83</v>
      </c>
      <c r="B47" s="2" t="s">
        <v>158</v>
      </c>
      <c r="C47" s="9">
        <v>8.5</v>
      </c>
      <c r="D47" s="10">
        <f t="shared" si="0"/>
        <v>6.38</v>
      </c>
      <c r="E47" s="12">
        <v>0</v>
      </c>
      <c r="F47" s="9">
        <f t="shared" si="1"/>
        <v>0</v>
      </c>
      <c r="M47" s="1">
        <v>0.75</v>
      </c>
    </row>
    <row r="48" spans="1:13" x14ac:dyDescent="0.25">
      <c r="A48" s="1" t="s">
        <v>50</v>
      </c>
      <c r="B48" s="2" t="s">
        <v>107</v>
      </c>
      <c r="C48" s="9">
        <v>5.6</v>
      </c>
      <c r="D48" s="10">
        <f t="shared" si="0"/>
        <v>4.2</v>
      </c>
      <c r="E48" s="12">
        <v>0</v>
      </c>
      <c r="F48" s="9">
        <f t="shared" si="1"/>
        <v>0</v>
      </c>
      <c r="M48" s="1">
        <v>0.75</v>
      </c>
    </row>
    <row r="49" spans="1:13" x14ac:dyDescent="0.25">
      <c r="A49" s="1" t="s">
        <v>49</v>
      </c>
      <c r="B49" s="2" t="s">
        <v>106</v>
      </c>
      <c r="C49" s="9">
        <v>5.25</v>
      </c>
      <c r="D49" s="10">
        <f t="shared" si="0"/>
        <v>3.94</v>
      </c>
      <c r="E49" s="12">
        <v>0</v>
      </c>
      <c r="F49" s="9">
        <f t="shared" si="1"/>
        <v>0</v>
      </c>
      <c r="M49" s="1">
        <v>0.75</v>
      </c>
    </row>
    <row r="50" spans="1:13" x14ac:dyDescent="0.25">
      <c r="A50" s="1" t="s">
        <v>54</v>
      </c>
      <c r="B50" s="2" t="s">
        <v>111</v>
      </c>
      <c r="C50" s="9">
        <v>7.25</v>
      </c>
      <c r="D50" s="10">
        <f t="shared" si="0"/>
        <v>5.44</v>
      </c>
      <c r="E50" s="12">
        <v>0</v>
      </c>
      <c r="F50" s="9">
        <f t="shared" si="1"/>
        <v>0</v>
      </c>
      <c r="M50" s="1">
        <v>0.75</v>
      </c>
    </row>
    <row r="51" spans="1:13" x14ac:dyDescent="0.25">
      <c r="A51" s="1" t="s">
        <v>51</v>
      </c>
      <c r="B51" s="2" t="s">
        <v>108</v>
      </c>
      <c r="C51" s="9">
        <v>7.8</v>
      </c>
      <c r="D51" s="10">
        <f t="shared" si="0"/>
        <v>5.85</v>
      </c>
      <c r="E51" s="12">
        <v>0</v>
      </c>
      <c r="F51" s="9">
        <f t="shared" si="1"/>
        <v>0</v>
      </c>
      <c r="M51" s="1">
        <v>0.75</v>
      </c>
    </row>
    <row r="52" spans="1:13" x14ac:dyDescent="0.25">
      <c r="A52" s="1" t="s">
        <v>53</v>
      </c>
      <c r="B52" s="2" t="s">
        <v>110</v>
      </c>
      <c r="C52" s="9">
        <v>9.25</v>
      </c>
      <c r="D52" s="10">
        <f t="shared" si="0"/>
        <v>6.94</v>
      </c>
      <c r="E52" s="12">
        <v>0</v>
      </c>
      <c r="F52" s="9">
        <f t="shared" si="1"/>
        <v>0</v>
      </c>
      <c r="M52" s="1">
        <v>0.75</v>
      </c>
    </row>
    <row r="53" spans="1:13" x14ac:dyDescent="0.25">
      <c r="A53" s="1" t="s">
        <v>52</v>
      </c>
      <c r="B53" s="2" t="s">
        <v>109</v>
      </c>
      <c r="C53" s="9">
        <v>5.6</v>
      </c>
      <c r="D53" s="10">
        <f t="shared" si="0"/>
        <v>4.2</v>
      </c>
      <c r="E53" s="12">
        <v>0</v>
      </c>
      <c r="F53" s="9">
        <f t="shared" si="1"/>
        <v>0</v>
      </c>
      <c r="M53" s="1">
        <v>0.75</v>
      </c>
    </row>
    <row r="54" spans="1:13" x14ac:dyDescent="0.25">
      <c r="A54" s="1" t="s">
        <v>44</v>
      </c>
      <c r="B54" s="2" t="s">
        <v>159</v>
      </c>
      <c r="C54" s="9">
        <v>12.25</v>
      </c>
      <c r="D54" s="10">
        <f t="shared" si="0"/>
        <v>9.19</v>
      </c>
      <c r="E54" s="12">
        <v>0</v>
      </c>
      <c r="F54" s="9">
        <f t="shared" si="1"/>
        <v>0</v>
      </c>
      <c r="M54" s="1">
        <v>0.75</v>
      </c>
    </row>
    <row r="55" spans="1:13" x14ac:dyDescent="0.25">
      <c r="A55" s="1" t="s">
        <v>43</v>
      </c>
      <c r="B55" s="2">
        <v>1041650001</v>
      </c>
      <c r="C55" s="9">
        <v>9.1</v>
      </c>
      <c r="D55" s="10">
        <f t="shared" si="0"/>
        <v>6.83</v>
      </c>
      <c r="E55" s="12">
        <v>0</v>
      </c>
      <c r="F55" s="9">
        <f t="shared" si="1"/>
        <v>0</v>
      </c>
      <c r="M55" s="1">
        <v>0.75</v>
      </c>
    </row>
    <row r="56" spans="1:13" x14ac:dyDescent="0.25">
      <c r="A56" s="1" t="s">
        <v>8</v>
      </c>
      <c r="B56" s="2" t="s">
        <v>138</v>
      </c>
      <c r="C56" s="9">
        <v>7.2</v>
      </c>
      <c r="D56" s="10">
        <f t="shared" si="0"/>
        <v>5.4</v>
      </c>
      <c r="E56" s="12">
        <v>0</v>
      </c>
      <c r="F56" s="9">
        <f t="shared" si="1"/>
        <v>0</v>
      </c>
      <c r="M56" s="1">
        <v>0.75</v>
      </c>
    </row>
    <row r="57" spans="1:13" x14ac:dyDescent="0.25">
      <c r="A57" s="1" t="s">
        <v>73</v>
      </c>
      <c r="B57" s="2" t="s">
        <v>136</v>
      </c>
      <c r="C57" s="9">
        <v>5.6</v>
      </c>
      <c r="D57" s="10">
        <f t="shared" si="0"/>
        <v>4.2</v>
      </c>
      <c r="E57" s="12">
        <v>0</v>
      </c>
      <c r="F57" s="9">
        <f t="shared" si="1"/>
        <v>0</v>
      </c>
      <c r="M57" s="1">
        <v>0.75</v>
      </c>
    </row>
    <row r="58" spans="1:13" x14ac:dyDescent="0.25">
      <c r="A58" s="1" t="s">
        <v>74</v>
      </c>
      <c r="B58" s="2" t="s">
        <v>137</v>
      </c>
      <c r="C58" s="9">
        <v>8.6</v>
      </c>
      <c r="D58" s="10">
        <f t="shared" si="0"/>
        <v>6.45</v>
      </c>
      <c r="E58" s="12">
        <v>0</v>
      </c>
      <c r="F58" s="9">
        <f t="shared" si="1"/>
        <v>0</v>
      </c>
      <c r="M58" s="1">
        <v>0.75</v>
      </c>
    </row>
    <row r="59" spans="1:13" x14ac:dyDescent="0.25">
      <c r="A59" s="1" t="s">
        <v>27</v>
      </c>
      <c r="B59" s="2" t="s">
        <v>160</v>
      </c>
      <c r="C59" s="9">
        <v>26.3</v>
      </c>
      <c r="D59" s="10">
        <f t="shared" si="0"/>
        <v>19.73</v>
      </c>
      <c r="E59" s="12">
        <v>0</v>
      </c>
      <c r="F59" s="9">
        <f t="shared" si="1"/>
        <v>0</v>
      </c>
      <c r="M59" s="1">
        <v>0.75</v>
      </c>
    </row>
    <row r="60" spans="1:13" x14ac:dyDescent="0.25">
      <c r="A60" s="1" t="s">
        <v>28</v>
      </c>
      <c r="B60" s="2">
        <v>1041620001</v>
      </c>
      <c r="C60" s="9">
        <v>32.75</v>
      </c>
      <c r="D60" s="10">
        <f t="shared" si="0"/>
        <v>24.56</v>
      </c>
      <c r="E60" s="12">
        <v>0</v>
      </c>
      <c r="F60" s="9">
        <f t="shared" si="1"/>
        <v>0</v>
      </c>
      <c r="M60" s="1">
        <v>0.75</v>
      </c>
    </row>
    <row r="61" spans="1:13" x14ac:dyDescent="0.25">
      <c r="A61" s="1" t="s">
        <v>26</v>
      </c>
      <c r="B61" s="2" t="s">
        <v>161</v>
      </c>
      <c r="C61" s="9">
        <v>16.8</v>
      </c>
      <c r="D61" s="10">
        <f t="shared" si="0"/>
        <v>12.6</v>
      </c>
      <c r="E61" s="12">
        <v>0</v>
      </c>
      <c r="F61" s="9">
        <f t="shared" si="1"/>
        <v>0</v>
      </c>
      <c r="M61" s="1">
        <v>0.75</v>
      </c>
    </row>
    <row r="62" spans="1:13" x14ac:dyDescent="0.25">
      <c r="A62" t="s">
        <v>373</v>
      </c>
      <c r="B62" s="87" t="s">
        <v>162</v>
      </c>
      <c r="C62" s="88">
        <v>26.4</v>
      </c>
      <c r="D62" s="89">
        <f t="shared" si="0"/>
        <v>19.8</v>
      </c>
      <c r="E62" s="90">
        <v>0</v>
      </c>
      <c r="F62" s="88">
        <f t="shared" si="1"/>
        <v>0</v>
      </c>
      <c r="M62" s="1">
        <v>0.75</v>
      </c>
    </row>
    <row r="63" spans="1:13" x14ac:dyDescent="0.25">
      <c r="A63" s="1" t="s">
        <v>29</v>
      </c>
      <c r="B63" s="2" t="s">
        <v>163</v>
      </c>
      <c r="C63" s="9">
        <v>12.15</v>
      </c>
      <c r="D63" s="10">
        <f t="shared" si="0"/>
        <v>9.11</v>
      </c>
      <c r="E63" s="12">
        <v>0</v>
      </c>
      <c r="F63" s="9">
        <f t="shared" si="1"/>
        <v>0</v>
      </c>
      <c r="M63" s="1">
        <v>0.75</v>
      </c>
    </row>
    <row r="64" spans="1:13" x14ac:dyDescent="0.25">
      <c r="A64" s="1" t="s">
        <v>30</v>
      </c>
      <c r="B64" s="2" t="s">
        <v>164</v>
      </c>
      <c r="C64" s="9">
        <v>20.7</v>
      </c>
      <c r="D64" s="10">
        <f t="shared" si="0"/>
        <v>15.53</v>
      </c>
      <c r="E64" s="12">
        <v>0</v>
      </c>
      <c r="F64" s="9">
        <f t="shared" si="1"/>
        <v>0</v>
      </c>
      <c r="M64" s="1">
        <v>0.75</v>
      </c>
    </row>
    <row r="65" spans="1:13" x14ac:dyDescent="0.25">
      <c r="A65" s="1" t="s">
        <v>22</v>
      </c>
      <c r="B65" s="2" t="s">
        <v>165</v>
      </c>
      <c r="C65" s="9">
        <v>16.899999999999999</v>
      </c>
      <c r="D65" s="10">
        <f t="shared" si="0"/>
        <v>12.68</v>
      </c>
      <c r="E65" s="12">
        <v>0</v>
      </c>
      <c r="F65" s="9">
        <f t="shared" si="1"/>
        <v>0</v>
      </c>
      <c r="M65" s="1">
        <v>0.75</v>
      </c>
    </row>
    <row r="66" spans="1:13" x14ac:dyDescent="0.25">
      <c r="A66" s="1" t="s">
        <v>310</v>
      </c>
      <c r="B66" s="2">
        <v>1020880001</v>
      </c>
      <c r="C66" s="9">
        <v>14.9</v>
      </c>
      <c r="D66" s="10">
        <f>ROUND(C66*M66,2)</f>
        <v>11.18</v>
      </c>
      <c r="E66" s="12">
        <v>0</v>
      </c>
      <c r="F66" s="9">
        <f>+D66*E66</f>
        <v>0</v>
      </c>
      <c r="M66" s="1">
        <v>0.75</v>
      </c>
    </row>
    <row r="67" spans="1:13" x14ac:dyDescent="0.25">
      <c r="A67" s="1" t="s">
        <v>25</v>
      </c>
      <c r="B67" s="2" t="s">
        <v>166</v>
      </c>
      <c r="C67" s="9">
        <v>19.899999999999999</v>
      </c>
      <c r="D67" s="10">
        <f t="shared" si="0"/>
        <v>14.93</v>
      </c>
      <c r="E67" s="12">
        <v>0</v>
      </c>
      <c r="F67" s="9">
        <f t="shared" si="1"/>
        <v>0</v>
      </c>
      <c r="M67" s="1">
        <v>0.75</v>
      </c>
    </row>
    <row r="68" spans="1:13" x14ac:dyDescent="0.25">
      <c r="A68" s="1" t="s">
        <v>23</v>
      </c>
      <c r="B68" s="2" t="s">
        <v>167</v>
      </c>
      <c r="C68" s="9">
        <v>21.45</v>
      </c>
      <c r="D68" s="10">
        <f t="shared" si="0"/>
        <v>16.09</v>
      </c>
      <c r="E68" s="12">
        <v>0</v>
      </c>
      <c r="F68" s="9">
        <f t="shared" si="1"/>
        <v>0</v>
      </c>
      <c r="M68" s="1">
        <v>0.75</v>
      </c>
    </row>
    <row r="69" spans="1:13" x14ac:dyDescent="0.25">
      <c r="A69" s="1" t="s">
        <v>24</v>
      </c>
      <c r="B69" s="2" t="s">
        <v>168</v>
      </c>
      <c r="C69" s="9">
        <v>23.6</v>
      </c>
      <c r="D69" s="10">
        <f t="shared" si="0"/>
        <v>17.7</v>
      </c>
      <c r="E69" s="12">
        <v>0</v>
      </c>
      <c r="F69" s="9">
        <f t="shared" si="1"/>
        <v>0</v>
      </c>
      <c r="M69" s="1">
        <v>0.75</v>
      </c>
    </row>
    <row r="70" spans="1:13" x14ac:dyDescent="0.25">
      <c r="A70" s="1" t="s">
        <v>18</v>
      </c>
      <c r="B70" s="2" t="s">
        <v>169</v>
      </c>
      <c r="C70" s="9">
        <v>16.899999999999999</v>
      </c>
      <c r="D70" s="10">
        <f t="shared" ref="D70:D136" si="2">ROUND(C70*M70,2)</f>
        <v>12.68</v>
      </c>
      <c r="E70" s="12">
        <v>0</v>
      </c>
      <c r="F70" s="9">
        <f t="shared" ref="F70:F130" si="3">+D70*E70</f>
        <v>0</v>
      </c>
      <c r="M70" s="1">
        <v>0.75</v>
      </c>
    </row>
    <row r="71" spans="1:13" x14ac:dyDescent="0.25">
      <c r="A71" s="1" t="s">
        <v>21</v>
      </c>
      <c r="B71" s="2" t="s">
        <v>170</v>
      </c>
      <c r="C71" s="9">
        <v>19.899999999999999</v>
      </c>
      <c r="D71" s="10">
        <f t="shared" si="2"/>
        <v>14.93</v>
      </c>
      <c r="E71" s="12">
        <v>0</v>
      </c>
      <c r="F71" s="9">
        <f t="shared" si="3"/>
        <v>0</v>
      </c>
      <c r="M71" s="1">
        <v>0.75</v>
      </c>
    </row>
    <row r="72" spans="1:13" x14ac:dyDescent="0.25">
      <c r="A72" s="1" t="s">
        <v>311</v>
      </c>
      <c r="B72" s="2">
        <v>1020890001</v>
      </c>
      <c r="C72" s="9">
        <v>14.9</v>
      </c>
      <c r="D72" s="10">
        <f>ROUND(C72*M72,2)</f>
        <v>11.18</v>
      </c>
      <c r="E72" s="12">
        <v>0</v>
      </c>
      <c r="F72" s="9">
        <f>+D72*E72</f>
        <v>0</v>
      </c>
      <c r="M72" s="1">
        <v>0.75</v>
      </c>
    </row>
    <row r="73" spans="1:13" x14ac:dyDescent="0.25">
      <c r="A73" s="1" t="s">
        <v>19</v>
      </c>
      <c r="B73" s="2" t="s">
        <v>171</v>
      </c>
      <c r="C73" s="9">
        <v>21.45</v>
      </c>
      <c r="D73" s="10">
        <f t="shared" si="2"/>
        <v>16.09</v>
      </c>
      <c r="E73" s="12">
        <v>0</v>
      </c>
      <c r="F73" s="9">
        <f t="shared" si="3"/>
        <v>0</v>
      </c>
      <c r="M73" s="1">
        <v>0.75</v>
      </c>
    </row>
    <row r="74" spans="1:13" x14ac:dyDescent="0.25">
      <c r="A74" s="1" t="s">
        <v>20</v>
      </c>
      <c r="B74" s="2" t="s">
        <v>172</v>
      </c>
      <c r="C74" s="9">
        <v>23.6</v>
      </c>
      <c r="D74" s="10">
        <f t="shared" si="2"/>
        <v>17.7</v>
      </c>
      <c r="E74" s="12">
        <v>0</v>
      </c>
      <c r="F74" s="9">
        <f t="shared" si="3"/>
        <v>0</v>
      </c>
      <c r="M74" s="1">
        <v>0.75</v>
      </c>
    </row>
    <row r="75" spans="1:13" x14ac:dyDescent="0.25">
      <c r="A75" s="1" t="s">
        <v>14</v>
      </c>
      <c r="B75" s="2">
        <v>1041610002</v>
      </c>
      <c r="C75" s="9">
        <v>12.9</v>
      </c>
      <c r="D75" s="10">
        <f t="shared" si="2"/>
        <v>9.68</v>
      </c>
      <c r="E75" s="12">
        <v>0</v>
      </c>
      <c r="F75" s="9">
        <f t="shared" si="3"/>
        <v>0</v>
      </c>
      <c r="M75" s="1">
        <v>0.75</v>
      </c>
    </row>
    <row r="76" spans="1:13" x14ac:dyDescent="0.25">
      <c r="A76" s="1" t="s">
        <v>17</v>
      </c>
      <c r="B76" s="2">
        <v>1041610004</v>
      </c>
      <c r="C76" s="9">
        <v>17.7</v>
      </c>
      <c r="D76" s="10">
        <f t="shared" si="2"/>
        <v>13.28</v>
      </c>
      <c r="E76" s="12">
        <v>0</v>
      </c>
      <c r="F76" s="9">
        <f t="shared" si="3"/>
        <v>0</v>
      </c>
      <c r="M76" s="1">
        <v>0.75</v>
      </c>
    </row>
    <row r="77" spans="1:13" x14ac:dyDescent="0.25">
      <c r="A77" s="1" t="s">
        <v>312</v>
      </c>
      <c r="B77" s="2">
        <v>1041610005</v>
      </c>
      <c r="C77" s="9">
        <v>11.7</v>
      </c>
      <c r="D77" s="10">
        <f>ROUND(C77*M77,2)</f>
        <v>8.7799999999999994</v>
      </c>
      <c r="E77" s="12">
        <v>0</v>
      </c>
      <c r="F77" s="9">
        <f>+D77*E77</f>
        <v>0</v>
      </c>
      <c r="M77" s="1">
        <v>0.75</v>
      </c>
    </row>
    <row r="78" spans="1:13" x14ac:dyDescent="0.25">
      <c r="A78" s="1" t="s">
        <v>15</v>
      </c>
      <c r="B78" s="2">
        <v>1041610003</v>
      </c>
      <c r="C78" s="9">
        <v>17.7</v>
      </c>
      <c r="D78" s="10">
        <f t="shared" si="2"/>
        <v>13.28</v>
      </c>
      <c r="E78" s="12">
        <v>0</v>
      </c>
      <c r="F78" s="9">
        <f t="shared" si="3"/>
        <v>0</v>
      </c>
      <c r="M78" s="1">
        <v>0.75</v>
      </c>
    </row>
    <row r="79" spans="1:13" x14ac:dyDescent="0.25">
      <c r="A79" s="1" t="s">
        <v>16</v>
      </c>
      <c r="B79" s="2">
        <v>1041610001</v>
      </c>
      <c r="C79" s="9">
        <v>19.899999999999999</v>
      </c>
      <c r="D79" s="10">
        <f t="shared" si="2"/>
        <v>14.93</v>
      </c>
      <c r="E79" s="12">
        <v>0</v>
      </c>
      <c r="F79" s="9">
        <f t="shared" si="3"/>
        <v>0</v>
      </c>
      <c r="M79" s="1">
        <v>0.75</v>
      </c>
    </row>
    <row r="80" spans="1:13" x14ac:dyDescent="0.25">
      <c r="A80" s="1" t="s">
        <v>10</v>
      </c>
      <c r="B80" s="2">
        <v>1041600002</v>
      </c>
      <c r="C80" s="9">
        <v>12.9</v>
      </c>
      <c r="D80" s="10">
        <f t="shared" si="2"/>
        <v>9.68</v>
      </c>
      <c r="E80" s="12">
        <v>0</v>
      </c>
      <c r="F80" s="9">
        <f t="shared" si="3"/>
        <v>0</v>
      </c>
      <c r="M80" s="1">
        <v>0.75</v>
      </c>
    </row>
    <row r="81" spans="1:13" x14ac:dyDescent="0.25">
      <c r="A81" s="1" t="s">
        <v>13</v>
      </c>
      <c r="B81" s="2">
        <v>1041600004</v>
      </c>
      <c r="C81" s="9">
        <v>17.7</v>
      </c>
      <c r="D81" s="10">
        <f t="shared" si="2"/>
        <v>13.28</v>
      </c>
      <c r="E81" s="12">
        <v>0</v>
      </c>
      <c r="F81" s="9">
        <f t="shared" si="3"/>
        <v>0</v>
      </c>
      <c r="M81" s="1">
        <v>0.75</v>
      </c>
    </row>
    <row r="82" spans="1:13" x14ac:dyDescent="0.25">
      <c r="A82" s="1" t="s">
        <v>313</v>
      </c>
      <c r="B82" s="2">
        <v>1041600005</v>
      </c>
      <c r="C82" s="9">
        <v>11.7</v>
      </c>
      <c r="D82" s="10">
        <f>ROUND(C82*M82,2)</f>
        <v>8.7799999999999994</v>
      </c>
      <c r="E82" s="12">
        <v>0</v>
      </c>
      <c r="F82" s="9">
        <f>+D82*E82</f>
        <v>0</v>
      </c>
      <c r="M82" s="1">
        <v>0.75</v>
      </c>
    </row>
    <row r="83" spans="1:13" x14ac:dyDescent="0.25">
      <c r="A83" s="1" t="s">
        <v>11</v>
      </c>
      <c r="B83" s="2">
        <v>1041600003</v>
      </c>
      <c r="C83" s="9">
        <v>17.7</v>
      </c>
      <c r="D83" s="10">
        <f>ROUND(C83*M83,2)</f>
        <v>13.28</v>
      </c>
      <c r="E83" s="12">
        <v>0</v>
      </c>
      <c r="F83" s="9">
        <f>+D83*E83</f>
        <v>0</v>
      </c>
      <c r="M83" s="1">
        <v>0.75</v>
      </c>
    </row>
    <row r="84" spans="1:13" x14ac:dyDescent="0.25">
      <c r="A84" s="1" t="s">
        <v>12</v>
      </c>
      <c r="B84" s="2">
        <v>1041600001</v>
      </c>
      <c r="C84" s="9">
        <v>19.899999999999999</v>
      </c>
      <c r="D84" s="10">
        <f t="shared" si="2"/>
        <v>14.93</v>
      </c>
      <c r="E84" s="12">
        <v>0</v>
      </c>
      <c r="F84" s="9">
        <f t="shared" si="3"/>
        <v>0</v>
      </c>
      <c r="M84" s="1">
        <v>0.75</v>
      </c>
    </row>
    <row r="85" spans="1:13" x14ac:dyDescent="0.25">
      <c r="A85" s="1" t="s">
        <v>77</v>
      </c>
      <c r="B85" s="2" t="s">
        <v>142</v>
      </c>
      <c r="C85" s="9">
        <v>16.25</v>
      </c>
      <c r="D85" s="10">
        <f t="shared" si="2"/>
        <v>12.19</v>
      </c>
      <c r="E85" s="12">
        <v>0</v>
      </c>
      <c r="F85" s="9">
        <f t="shared" si="3"/>
        <v>0</v>
      </c>
      <c r="M85" s="1">
        <v>0.75</v>
      </c>
    </row>
    <row r="86" spans="1:13" x14ac:dyDescent="0.25">
      <c r="A86" s="1" t="s">
        <v>76</v>
      </c>
      <c r="B86" s="2" t="s">
        <v>141</v>
      </c>
      <c r="C86" s="9">
        <v>21.95</v>
      </c>
      <c r="D86" s="10">
        <f t="shared" si="2"/>
        <v>16.46</v>
      </c>
      <c r="E86" s="12">
        <v>0</v>
      </c>
      <c r="F86" s="9">
        <f t="shared" si="3"/>
        <v>0</v>
      </c>
      <c r="M86" s="1">
        <v>0.75</v>
      </c>
    </row>
    <row r="87" spans="1:13" x14ac:dyDescent="0.25">
      <c r="A87" s="1" t="s">
        <v>41</v>
      </c>
      <c r="B87" s="2" t="s">
        <v>173</v>
      </c>
      <c r="C87" s="9">
        <v>38.5</v>
      </c>
      <c r="D87" s="10">
        <f t="shared" si="2"/>
        <v>28.88</v>
      </c>
      <c r="E87" s="12">
        <v>0</v>
      </c>
      <c r="F87" s="9">
        <f t="shared" si="3"/>
        <v>0</v>
      </c>
      <c r="M87" s="1">
        <v>0.75</v>
      </c>
    </row>
    <row r="88" spans="1:13" x14ac:dyDescent="0.25">
      <c r="A88" s="1" t="s">
        <v>42</v>
      </c>
      <c r="B88" s="2" t="s">
        <v>174</v>
      </c>
      <c r="C88" s="9">
        <v>34.15</v>
      </c>
      <c r="D88" s="10">
        <f t="shared" si="2"/>
        <v>25.61</v>
      </c>
      <c r="E88" s="12">
        <v>0</v>
      </c>
      <c r="F88" s="9">
        <f t="shared" si="3"/>
        <v>0</v>
      </c>
      <c r="M88" s="1">
        <v>0.75</v>
      </c>
    </row>
    <row r="89" spans="1:13" x14ac:dyDescent="0.25">
      <c r="A89" s="1" t="s">
        <v>37</v>
      </c>
      <c r="B89" s="2" t="s">
        <v>175</v>
      </c>
      <c r="C89" s="9">
        <v>40.200000000000003</v>
      </c>
      <c r="D89" s="10">
        <f t="shared" si="2"/>
        <v>30.15</v>
      </c>
      <c r="E89" s="12">
        <v>0</v>
      </c>
      <c r="F89" s="9">
        <f t="shared" si="3"/>
        <v>0</v>
      </c>
      <c r="M89" s="1">
        <v>0.75</v>
      </c>
    </row>
    <row r="90" spans="1:13" x14ac:dyDescent="0.25">
      <c r="A90" s="1" t="s">
        <v>38</v>
      </c>
      <c r="B90" s="2" t="s">
        <v>176</v>
      </c>
      <c r="C90" s="9">
        <v>33.6</v>
      </c>
      <c r="D90" s="10">
        <f t="shared" si="2"/>
        <v>25.2</v>
      </c>
      <c r="E90" s="12">
        <v>0</v>
      </c>
      <c r="F90" s="9">
        <f t="shared" si="3"/>
        <v>0</v>
      </c>
      <c r="M90" s="1">
        <v>0.75</v>
      </c>
    </row>
    <row r="91" spans="1:13" x14ac:dyDescent="0.25">
      <c r="A91" s="1" t="s">
        <v>39</v>
      </c>
      <c r="B91" s="2">
        <v>1041630001</v>
      </c>
      <c r="C91" s="9">
        <v>34.5</v>
      </c>
      <c r="D91" s="10">
        <f t="shared" si="2"/>
        <v>25.88</v>
      </c>
      <c r="E91" s="12">
        <v>0</v>
      </c>
      <c r="F91" s="9">
        <f t="shared" si="3"/>
        <v>0</v>
      </c>
      <c r="M91" s="1">
        <v>0.75</v>
      </c>
    </row>
    <row r="92" spans="1:13" x14ac:dyDescent="0.25">
      <c r="A92" s="1" t="s">
        <v>40</v>
      </c>
      <c r="B92" s="2">
        <v>1041630002</v>
      </c>
      <c r="C92" s="9">
        <v>30.5</v>
      </c>
      <c r="D92" s="10">
        <f t="shared" si="2"/>
        <v>22.88</v>
      </c>
      <c r="E92" s="12">
        <v>0</v>
      </c>
      <c r="F92" s="9">
        <f t="shared" si="3"/>
        <v>0</v>
      </c>
      <c r="M92" s="1">
        <v>0.75</v>
      </c>
    </row>
    <row r="93" spans="1:13" x14ac:dyDescent="0.25">
      <c r="A93" s="1" t="s">
        <v>35</v>
      </c>
      <c r="B93" s="2">
        <v>1041640001</v>
      </c>
      <c r="C93" s="9">
        <v>35.25</v>
      </c>
      <c r="D93" s="10">
        <f t="shared" si="2"/>
        <v>26.44</v>
      </c>
      <c r="E93" s="12">
        <v>0</v>
      </c>
      <c r="F93" s="9">
        <f t="shared" si="3"/>
        <v>0</v>
      </c>
      <c r="M93" s="1">
        <v>0.75</v>
      </c>
    </row>
    <row r="94" spans="1:13" x14ac:dyDescent="0.25">
      <c r="A94" s="1" t="s">
        <v>36</v>
      </c>
      <c r="B94" s="2" t="s">
        <v>177</v>
      </c>
      <c r="C94" s="9">
        <v>29.95</v>
      </c>
      <c r="D94" s="10">
        <f t="shared" si="2"/>
        <v>22.46</v>
      </c>
      <c r="E94" s="12">
        <v>0</v>
      </c>
      <c r="F94" s="9">
        <f t="shared" si="3"/>
        <v>0</v>
      </c>
      <c r="M94" s="1">
        <v>0.75</v>
      </c>
    </row>
    <row r="95" spans="1:13" x14ac:dyDescent="0.25">
      <c r="A95" s="1" t="s">
        <v>84</v>
      </c>
      <c r="B95" s="2" t="s">
        <v>178</v>
      </c>
      <c r="C95" s="9">
        <v>12.5</v>
      </c>
      <c r="D95" s="10">
        <f t="shared" si="2"/>
        <v>9.3800000000000008</v>
      </c>
      <c r="E95" s="12">
        <v>0</v>
      </c>
      <c r="F95" s="9">
        <f t="shared" si="3"/>
        <v>0</v>
      </c>
      <c r="M95" s="1">
        <v>0.75</v>
      </c>
    </row>
    <row r="96" spans="1:13" x14ac:dyDescent="0.25">
      <c r="A96" s="1" t="s">
        <v>85</v>
      </c>
      <c r="B96" s="2" t="s">
        <v>179</v>
      </c>
      <c r="C96" s="9">
        <v>11.4</v>
      </c>
      <c r="D96" s="10">
        <f t="shared" si="2"/>
        <v>8.5500000000000007</v>
      </c>
      <c r="E96" s="12">
        <v>0</v>
      </c>
      <c r="F96" s="9">
        <f t="shared" si="3"/>
        <v>0</v>
      </c>
      <c r="M96" s="1">
        <v>0.75</v>
      </c>
    </row>
    <row r="97" spans="1:13" x14ac:dyDescent="0.25">
      <c r="A97" s="1" t="s">
        <v>86</v>
      </c>
      <c r="B97" s="2" t="s">
        <v>180</v>
      </c>
      <c r="C97" s="9">
        <v>16.25</v>
      </c>
      <c r="D97" s="10">
        <f t="shared" si="2"/>
        <v>12.19</v>
      </c>
      <c r="E97" s="12">
        <v>0</v>
      </c>
      <c r="F97" s="9">
        <f t="shared" si="3"/>
        <v>0</v>
      </c>
      <c r="M97" s="1">
        <v>0.75</v>
      </c>
    </row>
    <row r="98" spans="1:13" x14ac:dyDescent="0.25">
      <c r="A98" s="1" t="s">
        <v>78</v>
      </c>
      <c r="B98" s="2" t="s">
        <v>143</v>
      </c>
      <c r="C98" s="9">
        <v>6.9</v>
      </c>
      <c r="D98" s="10">
        <f t="shared" si="2"/>
        <v>5.18</v>
      </c>
      <c r="E98" s="12">
        <v>0</v>
      </c>
      <c r="F98" s="9">
        <f t="shared" si="3"/>
        <v>0</v>
      </c>
      <c r="M98" s="1">
        <v>0.75</v>
      </c>
    </row>
    <row r="99" spans="1:13" x14ac:dyDescent="0.25">
      <c r="A99" s="1" t="s">
        <v>80</v>
      </c>
      <c r="B99" s="2" t="s">
        <v>145</v>
      </c>
      <c r="C99" s="9">
        <v>6.5</v>
      </c>
      <c r="D99" s="10">
        <f t="shared" si="2"/>
        <v>4.88</v>
      </c>
      <c r="E99" s="12">
        <v>0</v>
      </c>
      <c r="F99" s="9">
        <f t="shared" si="3"/>
        <v>0</v>
      </c>
      <c r="M99" s="1">
        <v>0.75</v>
      </c>
    </row>
    <row r="100" spans="1:13" x14ac:dyDescent="0.25">
      <c r="A100" s="1" t="s">
        <v>79</v>
      </c>
      <c r="B100" s="2" t="s">
        <v>144</v>
      </c>
      <c r="C100" s="9">
        <v>6.25</v>
      </c>
      <c r="D100" s="10">
        <f t="shared" si="2"/>
        <v>4.6900000000000004</v>
      </c>
      <c r="E100" s="12">
        <v>0</v>
      </c>
      <c r="F100" s="9">
        <f t="shared" si="3"/>
        <v>0</v>
      </c>
      <c r="M100" s="1">
        <v>0.75</v>
      </c>
    </row>
    <row r="101" spans="1:13" x14ac:dyDescent="0.25">
      <c r="A101" s="1" t="s">
        <v>104</v>
      </c>
      <c r="B101" s="2" t="s">
        <v>181</v>
      </c>
      <c r="C101" s="9">
        <v>6.1</v>
      </c>
      <c r="D101" s="10">
        <f t="shared" si="2"/>
        <v>4.58</v>
      </c>
      <c r="E101" s="12">
        <v>0</v>
      </c>
      <c r="F101" s="9">
        <f t="shared" si="3"/>
        <v>0</v>
      </c>
      <c r="M101" s="1">
        <v>0.75</v>
      </c>
    </row>
    <row r="102" spans="1:13" x14ac:dyDescent="0.25">
      <c r="A102" s="1" t="s">
        <v>66</v>
      </c>
      <c r="B102" s="2" t="s">
        <v>129</v>
      </c>
      <c r="C102" s="9">
        <v>9.9499999999999993</v>
      </c>
      <c r="D102" s="10">
        <f t="shared" si="2"/>
        <v>7.46</v>
      </c>
      <c r="E102" s="12">
        <v>0</v>
      </c>
      <c r="F102" s="9">
        <f t="shared" si="3"/>
        <v>0</v>
      </c>
      <c r="M102" s="1">
        <v>0.75</v>
      </c>
    </row>
    <row r="103" spans="1:13" x14ac:dyDescent="0.25">
      <c r="A103" s="1" t="s">
        <v>65</v>
      </c>
      <c r="B103" s="2" t="s">
        <v>128</v>
      </c>
      <c r="C103" s="9">
        <v>11.9</v>
      </c>
      <c r="D103" s="10">
        <f t="shared" si="2"/>
        <v>8.93</v>
      </c>
      <c r="E103" s="12">
        <v>0</v>
      </c>
      <c r="F103" s="9">
        <f t="shared" si="3"/>
        <v>0</v>
      </c>
      <c r="M103" s="1">
        <v>0.75</v>
      </c>
    </row>
    <row r="104" spans="1:13" x14ac:dyDescent="0.25">
      <c r="A104" s="1" t="s">
        <v>67</v>
      </c>
      <c r="B104" s="2" t="s">
        <v>130</v>
      </c>
      <c r="C104" s="9">
        <v>9.5</v>
      </c>
      <c r="D104" s="10">
        <f t="shared" si="2"/>
        <v>7.13</v>
      </c>
      <c r="E104" s="12">
        <v>0</v>
      </c>
      <c r="F104" s="9">
        <f t="shared" si="3"/>
        <v>0</v>
      </c>
      <c r="M104" s="1">
        <v>0.75</v>
      </c>
    </row>
    <row r="105" spans="1:13" x14ac:dyDescent="0.25">
      <c r="A105" s="1" t="s">
        <v>64</v>
      </c>
      <c r="B105" s="2" t="s">
        <v>121</v>
      </c>
      <c r="C105" s="9">
        <v>3.6</v>
      </c>
      <c r="D105" s="10">
        <f t="shared" si="2"/>
        <v>2.7</v>
      </c>
      <c r="E105" s="12">
        <v>0</v>
      </c>
      <c r="F105" s="9">
        <f t="shared" si="3"/>
        <v>0</v>
      </c>
      <c r="M105" s="1">
        <v>0.75</v>
      </c>
    </row>
    <row r="106" spans="1:13" x14ac:dyDescent="0.25">
      <c r="A106" s="1" t="s">
        <v>56</v>
      </c>
      <c r="B106" s="2" t="s">
        <v>113</v>
      </c>
      <c r="C106" s="9">
        <v>4.5999999999999996</v>
      </c>
      <c r="D106" s="10">
        <f t="shared" si="2"/>
        <v>3.45</v>
      </c>
      <c r="E106" s="12">
        <v>0</v>
      </c>
      <c r="F106" s="9">
        <f t="shared" si="3"/>
        <v>0</v>
      </c>
      <c r="M106" s="1">
        <v>0.75</v>
      </c>
    </row>
    <row r="107" spans="1:13" x14ac:dyDescent="0.25">
      <c r="A107" s="1" t="s">
        <v>55</v>
      </c>
      <c r="B107" s="2" t="s">
        <v>112</v>
      </c>
      <c r="C107" s="9">
        <v>2.95</v>
      </c>
      <c r="D107" s="10">
        <f t="shared" si="2"/>
        <v>2.21</v>
      </c>
      <c r="E107" s="12">
        <v>0</v>
      </c>
      <c r="F107" s="9">
        <f t="shared" si="3"/>
        <v>0</v>
      </c>
      <c r="M107" s="1">
        <v>0.75</v>
      </c>
    </row>
    <row r="108" spans="1:13" x14ac:dyDescent="0.25">
      <c r="A108" s="1" t="s">
        <v>62</v>
      </c>
      <c r="B108" s="2" t="s">
        <v>119</v>
      </c>
      <c r="C108" s="9">
        <v>4.7</v>
      </c>
      <c r="D108" s="10">
        <f t="shared" si="2"/>
        <v>3.53</v>
      </c>
      <c r="E108" s="12">
        <v>0</v>
      </c>
      <c r="F108" s="9">
        <f t="shared" si="3"/>
        <v>0</v>
      </c>
      <c r="M108" s="1">
        <v>0.75</v>
      </c>
    </row>
    <row r="109" spans="1:13" x14ac:dyDescent="0.25">
      <c r="A109" s="1" t="s">
        <v>63</v>
      </c>
      <c r="B109" s="2" t="s">
        <v>120</v>
      </c>
      <c r="C109" s="9">
        <v>4.7</v>
      </c>
      <c r="D109" s="10">
        <f t="shared" si="2"/>
        <v>3.53</v>
      </c>
      <c r="E109" s="12">
        <v>0</v>
      </c>
      <c r="F109" s="9">
        <f t="shared" si="3"/>
        <v>0</v>
      </c>
      <c r="M109" s="1">
        <v>0.75</v>
      </c>
    </row>
    <row r="110" spans="1:13" x14ac:dyDescent="0.25">
      <c r="A110" s="1" t="s">
        <v>57</v>
      </c>
      <c r="B110" s="2" t="s">
        <v>114</v>
      </c>
      <c r="C110" s="9">
        <v>6.5</v>
      </c>
      <c r="D110" s="10">
        <f t="shared" si="2"/>
        <v>4.88</v>
      </c>
      <c r="E110" s="12">
        <v>0</v>
      </c>
      <c r="F110" s="9">
        <f t="shared" si="3"/>
        <v>0</v>
      </c>
      <c r="M110" s="1">
        <v>0.75</v>
      </c>
    </row>
    <row r="111" spans="1:13" x14ac:dyDescent="0.25">
      <c r="A111" s="1" t="s">
        <v>61</v>
      </c>
      <c r="B111" s="2" t="s">
        <v>118</v>
      </c>
      <c r="C111" s="9">
        <v>6.9</v>
      </c>
      <c r="D111" s="10">
        <f t="shared" si="2"/>
        <v>5.18</v>
      </c>
      <c r="E111" s="12">
        <v>0</v>
      </c>
      <c r="F111" s="9">
        <f t="shared" si="3"/>
        <v>0</v>
      </c>
      <c r="M111" s="1">
        <v>0.75</v>
      </c>
    </row>
    <row r="112" spans="1:13" x14ac:dyDescent="0.25">
      <c r="A112" s="1" t="s">
        <v>58</v>
      </c>
      <c r="B112" s="2" t="s">
        <v>115</v>
      </c>
      <c r="C112" s="9">
        <v>4.5999999999999996</v>
      </c>
      <c r="D112" s="10">
        <f t="shared" si="2"/>
        <v>3.45</v>
      </c>
      <c r="E112" s="12">
        <v>0</v>
      </c>
      <c r="F112" s="9">
        <f t="shared" si="3"/>
        <v>0</v>
      </c>
      <c r="M112" s="1">
        <v>0.75</v>
      </c>
    </row>
    <row r="113" spans="1:13" x14ac:dyDescent="0.25">
      <c r="A113" s="1" t="s">
        <v>59</v>
      </c>
      <c r="B113" s="2" t="s">
        <v>116</v>
      </c>
      <c r="C113" s="9">
        <v>4.5999999999999996</v>
      </c>
      <c r="D113" s="10">
        <f t="shared" si="2"/>
        <v>3.45</v>
      </c>
      <c r="E113" s="12">
        <v>0</v>
      </c>
      <c r="F113" s="9">
        <f t="shared" si="3"/>
        <v>0</v>
      </c>
      <c r="M113" s="1">
        <v>0.75</v>
      </c>
    </row>
    <row r="114" spans="1:13" x14ac:dyDescent="0.25">
      <c r="A114" s="1" t="s">
        <v>60</v>
      </c>
      <c r="B114" s="2" t="s">
        <v>117</v>
      </c>
      <c r="C114" s="9">
        <v>4.5999999999999996</v>
      </c>
      <c r="D114" s="10">
        <f t="shared" si="2"/>
        <v>3.45</v>
      </c>
      <c r="E114" s="12">
        <v>0</v>
      </c>
      <c r="F114" s="9">
        <f t="shared" si="3"/>
        <v>0</v>
      </c>
      <c r="M114" s="1">
        <v>0.75</v>
      </c>
    </row>
    <row r="115" spans="1:13" x14ac:dyDescent="0.25">
      <c r="A115" t="s">
        <v>298</v>
      </c>
      <c r="B115" s="35" t="s">
        <v>299</v>
      </c>
      <c r="C115" s="9">
        <v>4.0999999999999996</v>
      </c>
      <c r="D115" s="10">
        <f>ROUND(C115*M115,2)</f>
        <v>3.08</v>
      </c>
      <c r="E115" s="12">
        <v>0</v>
      </c>
      <c r="F115" s="9">
        <f>+D115*E115</f>
        <v>0</v>
      </c>
      <c r="M115" s="1">
        <v>0.75</v>
      </c>
    </row>
    <row r="116" spans="1:13" x14ac:dyDescent="0.25">
      <c r="A116" s="1" t="s">
        <v>2</v>
      </c>
      <c r="B116" s="2" t="s">
        <v>123</v>
      </c>
      <c r="C116" s="9">
        <v>6.15</v>
      </c>
      <c r="D116" s="10">
        <f t="shared" si="2"/>
        <v>4.6100000000000003</v>
      </c>
      <c r="E116" s="12">
        <v>0</v>
      </c>
      <c r="F116" s="9">
        <f t="shared" si="3"/>
        <v>0</v>
      </c>
      <c r="M116" s="1">
        <v>0.75</v>
      </c>
    </row>
    <row r="117" spans="1:13" x14ac:dyDescent="0.25">
      <c r="A117" s="1" t="s">
        <v>3</v>
      </c>
      <c r="B117" s="2" t="s">
        <v>122</v>
      </c>
      <c r="C117" s="9">
        <v>5.4</v>
      </c>
      <c r="D117" s="10">
        <f t="shared" si="2"/>
        <v>4.05</v>
      </c>
      <c r="E117" s="12">
        <v>0</v>
      </c>
      <c r="F117" s="9">
        <f t="shared" si="3"/>
        <v>0</v>
      </c>
      <c r="M117" s="1">
        <v>0.75</v>
      </c>
    </row>
    <row r="118" spans="1:13" x14ac:dyDescent="0.25">
      <c r="A118" s="1" t="s">
        <v>4</v>
      </c>
      <c r="B118" s="2" t="s">
        <v>124</v>
      </c>
      <c r="C118" s="9">
        <v>5.6</v>
      </c>
      <c r="D118" s="10">
        <f t="shared" si="2"/>
        <v>4.2</v>
      </c>
      <c r="E118" s="12">
        <v>0</v>
      </c>
      <c r="F118" s="9">
        <f t="shared" si="3"/>
        <v>0</v>
      </c>
      <c r="M118" s="1">
        <v>0.75</v>
      </c>
    </row>
    <row r="119" spans="1:13" x14ac:dyDescent="0.25">
      <c r="A119" s="1" t="s">
        <v>87</v>
      </c>
      <c r="B119" s="2" t="s">
        <v>182</v>
      </c>
      <c r="C119" s="9">
        <v>4.1500000000000004</v>
      </c>
      <c r="D119" s="10">
        <f t="shared" si="2"/>
        <v>3.11</v>
      </c>
      <c r="E119" s="12">
        <v>0</v>
      </c>
      <c r="F119" s="9">
        <f t="shared" si="3"/>
        <v>0</v>
      </c>
      <c r="M119" s="1">
        <v>0.75</v>
      </c>
    </row>
    <row r="120" spans="1:13" x14ac:dyDescent="0.25">
      <c r="A120" s="1" t="s">
        <v>88</v>
      </c>
      <c r="B120" s="2" t="s">
        <v>183</v>
      </c>
      <c r="C120" s="9">
        <v>7.5</v>
      </c>
      <c r="D120" s="10">
        <f t="shared" si="2"/>
        <v>5.63</v>
      </c>
      <c r="E120" s="12">
        <v>0</v>
      </c>
      <c r="F120" s="9">
        <f t="shared" si="3"/>
        <v>0</v>
      </c>
      <c r="M120" s="1">
        <v>0.75</v>
      </c>
    </row>
    <row r="121" spans="1:13" x14ac:dyDescent="0.25">
      <c r="A121" s="1" t="s">
        <v>33</v>
      </c>
      <c r="B121" s="2" t="s">
        <v>184</v>
      </c>
      <c r="C121" s="9">
        <v>45.25</v>
      </c>
      <c r="D121" s="10">
        <f t="shared" si="2"/>
        <v>33.94</v>
      </c>
      <c r="E121" s="12">
        <v>0</v>
      </c>
      <c r="F121" s="9">
        <f t="shared" si="3"/>
        <v>0</v>
      </c>
      <c r="M121" s="1">
        <v>0.75</v>
      </c>
    </row>
    <row r="122" spans="1:13" x14ac:dyDescent="0.25">
      <c r="A122" s="1" t="s">
        <v>34</v>
      </c>
      <c r="B122" s="2" t="s">
        <v>185</v>
      </c>
      <c r="C122" s="9">
        <v>38.75</v>
      </c>
      <c r="D122" s="10">
        <f t="shared" si="2"/>
        <v>29.06</v>
      </c>
      <c r="E122" s="12">
        <v>0</v>
      </c>
      <c r="F122" s="9">
        <f t="shared" si="3"/>
        <v>0</v>
      </c>
      <c r="M122" s="1">
        <v>0.75</v>
      </c>
    </row>
    <row r="123" spans="1:13" x14ac:dyDescent="0.25">
      <c r="A123" s="1" t="s">
        <v>31</v>
      </c>
      <c r="B123" s="2">
        <v>1041590001</v>
      </c>
      <c r="C123" s="9">
        <v>37.75</v>
      </c>
      <c r="D123" s="10">
        <f t="shared" si="2"/>
        <v>28.31</v>
      </c>
      <c r="E123" s="12">
        <v>0</v>
      </c>
      <c r="F123" s="9">
        <f t="shared" si="3"/>
        <v>0</v>
      </c>
      <c r="M123" s="1">
        <v>0.75</v>
      </c>
    </row>
    <row r="124" spans="1:13" x14ac:dyDescent="0.25">
      <c r="A124" s="1" t="s">
        <v>32</v>
      </c>
      <c r="B124" s="2">
        <v>1041590002</v>
      </c>
      <c r="C124" s="9">
        <v>31.6</v>
      </c>
      <c r="D124" s="10">
        <f t="shared" si="2"/>
        <v>23.7</v>
      </c>
      <c r="E124" s="12">
        <v>0</v>
      </c>
      <c r="F124" s="9">
        <f t="shared" si="3"/>
        <v>0</v>
      </c>
      <c r="M124" s="1">
        <v>0.75</v>
      </c>
    </row>
    <row r="125" spans="1:13" x14ac:dyDescent="0.25">
      <c r="A125" s="1" t="s">
        <v>98</v>
      </c>
      <c r="B125" s="2" t="s">
        <v>186</v>
      </c>
      <c r="C125" s="9">
        <v>10.5</v>
      </c>
      <c r="D125" s="10">
        <f t="shared" si="2"/>
        <v>7.88</v>
      </c>
      <c r="E125" s="12">
        <v>0</v>
      </c>
      <c r="F125" s="9">
        <f t="shared" si="3"/>
        <v>0</v>
      </c>
      <c r="M125" s="1">
        <v>0.75</v>
      </c>
    </row>
    <row r="126" spans="1:13" x14ac:dyDescent="0.25">
      <c r="A126" s="1" t="s">
        <v>46</v>
      </c>
      <c r="B126" s="2">
        <v>9794570003</v>
      </c>
      <c r="C126" s="9">
        <v>44.35</v>
      </c>
      <c r="D126" s="10">
        <f t="shared" si="2"/>
        <v>33.26</v>
      </c>
      <c r="E126" s="12">
        <v>0</v>
      </c>
      <c r="F126" s="9">
        <f t="shared" si="3"/>
        <v>0</v>
      </c>
      <c r="M126" s="1">
        <v>0.75</v>
      </c>
    </row>
    <row r="127" spans="1:13" x14ac:dyDescent="0.25">
      <c r="A127" s="1" t="s">
        <v>45</v>
      </c>
      <c r="B127" s="2">
        <v>9794570001</v>
      </c>
      <c r="C127" s="9">
        <v>46.5</v>
      </c>
      <c r="D127" s="10">
        <f t="shared" si="2"/>
        <v>34.880000000000003</v>
      </c>
      <c r="E127" s="12">
        <v>0</v>
      </c>
      <c r="F127" s="9">
        <f t="shared" si="3"/>
        <v>0</v>
      </c>
      <c r="M127" s="1">
        <v>0.75</v>
      </c>
    </row>
    <row r="128" spans="1:13" x14ac:dyDescent="0.25">
      <c r="A128" s="1" t="s">
        <v>89</v>
      </c>
      <c r="B128" s="2" t="s">
        <v>187</v>
      </c>
      <c r="C128" s="9">
        <v>16.899999999999999</v>
      </c>
      <c r="D128" s="10">
        <f t="shared" si="2"/>
        <v>12.68</v>
      </c>
      <c r="E128" s="12">
        <v>0</v>
      </c>
      <c r="F128" s="9">
        <f t="shared" si="3"/>
        <v>0</v>
      </c>
      <c r="M128" s="1">
        <v>0.75</v>
      </c>
    </row>
    <row r="129" spans="1:14" x14ac:dyDescent="0.25">
      <c r="A129" t="s">
        <v>91</v>
      </c>
      <c r="B129" s="2" t="s">
        <v>188</v>
      </c>
      <c r="C129" s="9">
        <v>15.9</v>
      </c>
      <c r="D129" s="10">
        <f t="shared" si="2"/>
        <v>11.93</v>
      </c>
      <c r="E129" s="12">
        <v>0</v>
      </c>
      <c r="F129" s="9">
        <f t="shared" si="3"/>
        <v>0</v>
      </c>
      <c r="M129" s="1">
        <v>0.75</v>
      </c>
    </row>
    <row r="130" spans="1:14" x14ac:dyDescent="0.25">
      <c r="A130" s="1" t="s">
        <v>90</v>
      </c>
      <c r="B130" s="2" t="s">
        <v>189</v>
      </c>
      <c r="C130" s="9">
        <v>13.9</v>
      </c>
      <c r="D130" s="10">
        <f>ROUND(C130*M130,2)</f>
        <v>10.43</v>
      </c>
      <c r="E130" s="12">
        <v>0</v>
      </c>
      <c r="F130" s="9">
        <f t="shared" si="3"/>
        <v>0</v>
      </c>
      <c r="M130" s="1">
        <v>0.75</v>
      </c>
    </row>
    <row r="131" spans="1:14" x14ac:dyDescent="0.25">
      <c r="A131" s="1" t="s">
        <v>303</v>
      </c>
      <c r="B131" s="2">
        <v>1051410001</v>
      </c>
      <c r="C131" s="9">
        <v>14.95</v>
      </c>
      <c r="D131" s="99">
        <f t="shared" si="2"/>
        <v>14.95</v>
      </c>
      <c r="E131" s="12">
        <v>0</v>
      </c>
      <c r="F131" s="9">
        <f t="shared" ref="F131:F136" si="4">+D131*E131</f>
        <v>0</v>
      </c>
      <c r="M131" s="1">
        <v>1</v>
      </c>
    </row>
    <row r="132" spans="1:14" x14ac:dyDescent="0.25">
      <c r="A132" s="1" t="s">
        <v>304</v>
      </c>
      <c r="B132" s="2">
        <v>1051410004</v>
      </c>
      <c r="C132" s="9">
        <v>13.95</v>
      </c>
      <c r="D132" s="99">
        <f t="shared" si="2"/>
        <v>13.95</v>
      </c>
      <c r="E132" s="12">
        <v>0</v>
      </c>
      <c r="F132" s="9">
        <f t="shared" si="4"/>
        <v>0</v>
      </c>
      <c r="M132" s="1">
        <v>1</v>
      </c>
    </row>
    <row r="133" spans="1:14" x14ac:dyDescent="0.25">
      <c r="A133" s="1" t="s">
        <v>305</v>
      </c>
      <c r="B133" s="2">
        <v>1051410002</v>
      </c>
      <c r="C133" s="9">
        <v>12.95</v>
      </c>
      <c r="D133" s="99">
        <f t="shared" si="2"/>
        <v>12.95</v>
      </c>
      <c r="E133" s="12">
        <v>0</v>
      </c>
      <c r="F133" s="9">
        <f t="shared" si="4"/>
        <v>0</v>
      </c>
      <c r="M133" s="1">
        <v>1</v>
      </c>
      <c r="N133" s="78"/>
    </row>
    <row r="134" spans="1:14" x14ac:dyDescent="0.25">
      <c r="A134" s="1" t="s">
        <v>306</v>
      </c>
      <c r="B134" s="2">
        <v>1051410003</v>
      </c>
      <c r="C134" s="9">
        <v>12.95</v>
      </c>
      <c r="D134" s="99">
        <f>ROUND(C134*M134,2)</f>
        <v>12.95</v>
      </c>
      <c r="E134" s="12">
        <v>0</v>
      </c>
      <c r="F134" s="9">
        <f t="shared" si="4"/>
        <v>0</v>
      </c>
      <c r="M134" s="1">
        <v>1</v>
      </c>
    </row>
    <row r="135" spans="1:14" x14ac:dyDescent="0.25">
      <c r="A135" s="1" t="s">
        <v>367</v>
      </c>
      <c r="B135" s="2">
        <v>1052500006</v>
      </c>
      <c r="C135" s="9">
        <v>7.45</v>
      </c>
      <c r="D135" s="99">
        <f>ROUND(C135*M135,2)</f>
        <v>7.45</v>
      </c>
      <c r="E135" s="12">
        <v>0</v>
      </c>
      <c r="F135" s="9">
        <f t="shared" si="4"/>
        <v>0</v>
      </c>
      <c r="M135" s="1">
        <v>1</v>
      </c>
    </row>
    <row r="136" spans="1:14" x14ac:dyDescent="0.25">
      <c r="A136" s="1" t="s">
        <v>368</v>
      </c>
      <c r="B136" s="2">
        <v>1052820002</v>
      </c>
      <c r="C136" s="9">
        <v>7.45</v>
      </c>
      <c r="D136" s="99">
        <f t="shared" si="2"/>
        <v>7.45</v>
      </c>
      <c r="E136" s="12">
        <v>0</v>
      </c>
      <c r="F136" s="9">
        <f t="shared" si="4"/>
        <v>0</v>
      </c>
      <c r="M136" s="1">
        <v>1</v>
      </c>
    </row>
    <row r="137" spans="1:14" s="20" customFormat="1" x14ac:dyDescent="0.25">
      <c r="A137" s="18" t="s">
        <v>321</v>
      </c>
      <c r="B137" s="58"/>
      <c r="C137" s="30"/>
      <c r="D137" s="19" t="s">
        <v>331</v>
      </c>
      <c r="E137" s="59"/>
      <c r="F137" s="30"/>
      <c r="K137" s="60"/>
    </row>
    <row r="138" spans="1:14" x14ac:dyDescent="0.25">
      <c r="A138" s="1" t="s">
        <v>355</v>
      </c>
      <c r="B138" s="2">
        <v>1050890002</v>
      </c>
      <c r="C138" s="9">
        <v>12.95</v>
      </c>
      <c r="D138" s="99">
        <f>ROUND(C138*M138,2)</f>
        <v>12.95</v>
      </c>
      <c r="E138" s="12">
        <v>0</v>
      </c>
      <c r="F138" s="9">
        <f>+D138*E138</f>
        <v>0</v>
      </c>
      <c r="M138" s="1">
        <v>1</v>
      </c>
    </row>
    <row r="139" spans="1:14" x14ac:dyDescent="0.25">
      <c r="A139" s="1" t="s">
        <v>320</v>
      </c>
      <c r="B139" s="2">
        <v>1050910002</v>
      </c>
      <c r="C139" s="9">
        <v>12.95</v>
      </c>
      <c r="D139" s="99">
        <f>ROUND(C139*M139,2)</f>
        <v>12.95</v>
      </c>
      <c r="E139" s="12">
        <v>0</v>
      </c>
      <c r="F139" s="9">
        <f t="shared" ref="F139:F148" si="5">+D139*E139</f>
        <v>0</v>
      </c>
      <c r="M139" s="1">
        <v>1</v>
      </c>
      <c r="N139" s="78"/>
    </row>
    <row r="140" spans="1:14" x14ac:dyDescent="0.25">
      <c r="A140" s="1" t="s">
        <v>322</v>
      </c>
      <c r="B140" s="2">
        <v>1050910001</v>
      </c>
      <c r="C140" s="9">
        <v>14.95</v>
      </c>
      <c r="D140" s="99">
        <f>ROUND(C140*M140,2)</f>
        <v>14.95</v>
      </c>
      <c r="E140" s="12">
        <v>0</v>
      </c>
      <c r="F140" s="9">
        <f t="shared" si="5"/>
        <v>0</v>
      </c>
      <c r="I140"/>
      <c r="M140" s="1">
        <v>1</v>
      </c>
    </row>
    <row r="141" spans="1:14" x14ac:dyDescent="0.25">
      <c r="A141" s="1" t="s">
        <v>323</v>
      </c>
      <c r="B141" s="2">
        <v>1051590001</v>
      </c>
      <c r="C141" s="9">
        <v>12.45</v>
      </c>
      <c r="D141" s="99">
        <f>ROUND(C141*M141,2)</f>
        <v>12.45</v>
      </c>
      <c r="E141" s="12">
        <v>0</v>
      </c>
      <c r="F141" s="9">
        <f t="shared" si="5"/>
        <v>0</v>
      </c>
      <c r="I141"/>
      <c r="M141" s="1">
        <v>1</v>
      </c>
    </row>
    <row r="142" spans="1:14" x14ac:dyDescent="0.25">
      <c r="A142" s="1" t="s">
        <v>324</v>
      </c>
      <c r="B142" s="2">
        <v>1051590002</v>
      </c>
      <c r="C142" s="9">
        <v>11.95</v>
      </c>
      <c r="D142" s="99">
        <f t="shared" ref="D142:D147" si="6">ROUND(C142*M142,2)</f>
        <v>11.95</v>
      </c>
      <c r="E142" s="12">
        <v>0</v>
      </c>
      <c r="F142" s="9">
        <f t="shared" si="5"/>
        <v>0</v>
      </c>
      <c r="M142" s="1">
        <v>1</v>
      </c>
    </row>
    <row r="143" spans="1:14" x14ac:dyDescent="0.25">
      <c r="A143" s="1" t="s">
        <v>325</v>
      </c>
      <c r="B143" s="2">
        <v>1051570001</v>
      </c>
      <c r="C143" s="9">
        <v>10.45</v>
      </c>
      <c r="D143" s="99">
        <f t="shared" si="6"/>
        <v>10.45</v>
      </c>
      <c r="E143" s="12">
        <v>0</v>
      </c>
      <c r="F143" s="9">
        <f t="shared" si="5"/>
        <v>0</v>
      </c>
      <c r="M143" s="1">
        <v>1</v>
      </c>
    </row>
    <row r="144" spans="1:14" x14ac:dyDescent="0.25">
      <c r="A144" s="43" t="s">
        <v>326</v>
      </c>
      <c r="B144" s="2">
        <v>1051570002</v>
      </c>
      <c r="C144" s="9">
        <v>9.9499999999999993</v>
      </c>
      <c r="D144" s="99">
        <f>ROUND(C144*M144,2)</f>
        <v>9.9499999999999993</v>
      </c>
      <c r="E144" s="12">
        <v>0</v>
      </c>
      <c r="F144" s="9">
        <f t="shared" si="5"/>
        <v>0</v>
      </c>
      <c r="M144" s="1">
        <v>1</v>
      </c>
    </row>
    <row r="145" spans="1:13" x14ac:dyDescent="0.25">
      <c r="A145" s="1" t="s">
        <v>327</v>
      </c>
      <c r="B145" s="2">
        <v>1050880001</v>
      </c>
      <c r="C145" s="9">
        <v>9.4499999999999993</v>
      </c>
      <c r="D145" s="99">
        <f>ROUND(C145*M145,2)</f>
        <v>9.4499999999999993</v>
      </c>
      <c r="E145" s="12">
        <v>0</v>
      </c>
      <c r="F145" s="9">
        <f t="shared" si="5"/>
        <v>0</v>
      </c>
      <c r="M145" s="1">
        <v>1</v>
      </c>
    </row>
    <row r="146" spans="1:13" x14ac:dyDescent="0.25">
      <c r="A146" s="1" t="s">
        <v>328</v>
      </c>
      <c r="B146" s="2">
        <v>1050880002</v>
      </c>
      <c r="C146" s="9">
        <v>8.9499999999999993</v>
      </c>
      <c r="D146" s="99">
        <f t="shared" si="6"/>
        <v>8.9499999999999993</v>
      </c>
      <c r="E146" s="12">
        <v>0</v>
      </c>
      <c r="F146" s="9">
        <f t="shared" si="5"/>
        <v>0</v>
      </c>
      <c r="M146" s="1">
        <v>1</v>
      </c>
    </row>
    <row r="147" spans="1:13" x14ac:dyDescent="0.25">
      <c r="A147" s="1" t="s">
        <v>329</v>
      </c>
      <c r="B147" s="2">
        <v>1050870001</v>
      </c>
      <c r="C147" s="9">
        <v>11.45</v>
      </c>
      <c r="D147" s="99">
        <f t="shared" si="6"/>
        <v>11.45</v>
      </c>
      <c r="E147" s="12">
        <v>0</v>
      </c>
      <c r="F147" s="9">
        <f t="shared" si="5"/>
        <v>0</v>
      </c>
      <c r="M147" s="1">
        <v>1</v>
      </c>
    </row>
    <row r="148" spans="1:13" x14ac:dyDescent="0.25">
      <c r="A148" s="1" t="s">
        <v>330</v>
      </c>
      <c r="B148" s="2">
        <v>1050870002</v>
      </c>
      <c r="C148" s="9">
        <v>10.95</v>
      </c>
      <c r="D148" s="99">
        <f>ROUND(C148*M148,2)</f>
        <v>10.95</v>
      </c>
      <c r="E148" s="12">
        <v>0</v>
      </c>
      <c r="F148" s="9">
        <f t="shared" si="5"/>
        <v>0</v>
      </c>
      <c r="M148" s="1">
        <v>1</v>
      </c>
    </row>
    <row r="149" spans="1:13" x14ac:dyDescent="0.25">
      <c r="A149" s="1" t="s">
        <v>356</v>
      </c>
      <c r="B149" s="2">
        <v>1050900002</v>
      </c>
      <c r="C149" s="9">
        <v>9.9499999999999993</v>
      </c>
      <c r="D149" s="99">
        <f>ROUND(C149*M149,2)</f>
        <v>9.9499999999999993</v>
      </c>
      <c r="E149" s="12">
        <v>0</v>
      </c>
      <c r="F149" s="9">
        <f>+D149*E149</f>
        <v>0</v>
      </c>
      <c r="M149" s="1">
        <v>1</v>
      </c>
    </row>
    <row r="150" spans="1:13" x14ac:dyDescent="0.25">
      <c r="A150" s="1" t="s">
        <v>366</v>
      </c>
      <c r="B150" s="2">
        <v>1053570001</v>
      </c>
      <c r="C150" s="9">
        <v>8.9499999999999993</v>
      </c>
      <c r="D150" s="99">
        <f>ROUND(C150*M150,2)</f>
        <v>8.9499999999999993</v>
      </c>
      <c r="E150" s="12">
        <v>0</v>
      </c>
      <c r="F150" s="9">
        <f>+D150*E150</f>
        <v>0</v>
      </c>
      <c r="M150" s="1">
        <v>1</v>
      </c>
    </row>
    <row r="152" spans="1:13" s="20" customFormat="1" x14ac:dyDescent="0.25">
      <c r="A152" s="18" t="s">
        <v>190</v>
      </c>
      <c r="B152" s="15" t="s">
        <v>1</v>
      </c>
      <c r="C152" s="39" t="s">
        <v>269</v>
      </c>
      <c r="D152" s="19" t="s">
        <v>246</v>
      </c>
      <c r="F152" s="30"/>
    </row>
    <row r="153" spans="1:13" s="43" customFormat="1" x14ac:dyDescent="0.25">
      <c r="A153" s="1" t="s">
        <v>338</v>
      </c>
      <c r="B153" s="2" t="s">
        <v>212</v>
      </c>
      <c r="C153" s="9">
        <v>2.95</v>
      </c>
      <c r="D153" s="10">
        <f t="shared" ref="D153:D186" si="7">C153</f>
        <v>2.95</v>
      </c>
      <c r="E153" s="12">
        <v>0</v>
      </c>
      <c r="F153" s="9">
        <f>+D153*E153</f>
        <v>0</v>
      </c>
      <c r="G153" s="1"/>
    </row>
    <row r="154" spans="1:13" x14ac:dyDescent="0.25">
      <c r="A154" s="1" t="s">
        <v>191</v>
      </c>
      <c r="B154" s="2" t="s">
        <v>192</v>
      </c>
      <c r="C154" s="9">
        <v>3.95</v>
      </c>
      <c r="D154" s="10">
        <f t="shared" si="7"/>
        <v>3.95</v>
      </c>
      <c r="E154" s="12">
        <v>0</v>
      </c>
      <c r="F154" s="9">
        <f t="shared" ref="F154:F185" si="8">+D154*E154</f>
        <v>0</v>
      </c>
    </row>
    <row r="155" spans="1:13" x14ac:dyDescent="0.25">
      <c r="A155" s="1" t="s">
        <v>195</v>
      </c>
      <c r="B155" s="2" t="s">
        <v>196</v>
      </c>
      <c r="C155" s="9">
        <v>2.95</v>
      </c>
      <c r="D155" s="10">
        <f t="shared" si="7"/>
        <v>2.95</v>
      </c>
      <c r="E155" s="12">
        <v>0</v>
      </c>
      <c r="F155" s="9">
        <f t="shared" si="8"/>
        <v>0</v>
      </c>
    </row>
    <row r="156" spans="1:13" x14ac:dyDescent="0.25">
      <c r="A156" s="1" t="s">
        <v>193</v>
      </c>
      <c r="B156" s="2" t="s">
        <v>194</v>
      </c>
      <c r="C156" s="9">
        <v>4.95</v>
      </c>
      <c r="D156" s="10">
        <f t="shared" si="7"/>
        <v>4.95</v>
      </c>
      <c r="E156" s="12">
        <v>0</v>
      </c>
      <c r="F156" s="9">
        <f t="shared" si="8"/>
        <v>0</v>
      </c>
    </row>
    <row r="157" spans="1:13" x14ac:dyDescent="0.25">
      <c r="A157" s="1" t="s">
        <v>197</v>
      </c>
      <c r="B157" s="2" t="s">
        <v>198</v>
      </c>
      <c r="C157" s="9">
        <v>4.5</v>
      </c>
      <c r="D157" s="10">
        <f t="shared" si="7"/>
        <v>4.5</v>
      </c>
      <c r="E157" s="12">
        <v>0</v>
      </c>
      <c r="F157" s="9">
        <f t="shared" si="8"/>
        <v>0</v>
      </c>
    </row>
    <row r="158" spans="1:13" x14ac:dyDescent="0.25">
      <c r="A158" t="s">
        <v>332</v>
      </c>
      <c r="B158" s="2">
        <v>1051520001</v>
      </c>
      <c r="C158" s="9">
        <v>3.45</v>
      </c>
      <c r="D158" s="10">
        <f t="shared" si="7"/>
        <v>3.45</v>
      </c>
      <c r="E158" s="12">
        <v>0</v>
      </c>
      <c r="F158" s="9">
        <f t="shared" si="8"/>
        <v>0</v>
      </c>
    </row>
    <row r="159" spans="1:13" x14ac:dyDescent="0.25">
      <c r="A159" t="s">
        <v>333</v>
      </c>
      <c r="B159" s="2">
        <v>1051560001</v>
      </c>
      <c r="C159" s="9">
        <v>3.45</v>
      </c>
      <c r="D159" s="10">
        <f t="shared" si="7"/>
        <v>3.45</v>
      </c>
      <c r="E159" s="12">
        <v>0</v>
      </c>
      <c r="F159" s="9">
        <f>+D159*E159</f>
        <v>0</v>
      </c>
    </row>
    <row r="160" spans="1:13" x14ac:dyDescent="0.25">
      <c r="A160" s="1" t="s">
        <v>309</v>
      </c>
      <c r="B160" s="2">
        <v>1050430001</v>
      </c>
      <c r="C160" s="9">
        <v>1.95</v>
      </c>
      <c r="D160" s="10">
        <f t="shared" si="7"/>
        <v>1.95</v>
      </c>
      <c r="E160" s="12">
        <v>0</v>
      </c>
      <c r="F160" s="9">
        <f t="shared" si="8"/>
        <v>0</v>
      </c>
    </row>
    <row r="161" spans="1:6" x14ac:dyDescent="0.25">
      <c r="A161" t="s">
        <v>334</v>
      </c>
      <c r="B161" s="2">
        <v>1051500001</v>
      </c>
      <c r="C161" s="9">
        <v>3.45</v>
      </c>
      <c r="D161" s="10">
        <f t="shared" si="7"/>
        <v>3.45</v>
      </c>
      <c r="E161" s="12">
        <v>0</v>
      </c>
      <c r="F161" s="9">
        <f>+D161*E161</f>
        <v>0</v>
      </c>
    </row>
    <row r="162" spans="1:6" x14ac:dyDescent="0.25">
      <c r="A162" t="s">
        <v>302</v>
      </c>
      <c r="B162" s="2" t="s">
        <v>199</v>
      </c>
      <c r="C162" s="9">
        <v>4.95</v>
      </c>
      <c r="D162" s="10">
        <f t="shared" si="7"/>
        <v>4.95</v>
      </c>
      <c r="E162" s="12">
        <v>0</v>
      </c>
      <c r="F162" s="9">
        <f t="shared" si="8"/>
        <v>0</v>
      </c>
    </row>
    <row r="163" spans="1:6" x14ac:dyDescent="0.25">
      <c r="A163" s="1" t="s">
        <v>200</v>
      </c>
      <c r="B163" s="2" t="s">
        <v>201</v>
      </c>
      <c r="C163" s="9">
        <v>3.95</v>
      </c>
      <c r="D163" s="10">
        <f t="shared" si="7"/>
        <v>3.95</v>
      </c>
      <c r="E163" s="12">
        <v>0</v>
      </c>
      <c r="F163" s="9">
        <f t="shared" si="8"/>
        <v>0</v>
      </c>
    </row>
    <row r="164" spans="1:6" x14ac:dyDescent="0.25">
      <c r="A164" s="1" t="s">
        <v>202</v>
      </c>
      <c r="B164" s="2">
        <v>9795330001</v>
      </c>
      <c r="C164" s="9">
        <v>4.5</v>
      </c>
      <c r="D164" s="10">
        <f t="shared" si="7"/>
        <v>4.5</v>
      </c>
      <c r="E164" s="12">
        <v>0</v>
      </c>
      <c r="F164" s="9">
        <f t="shared" si="8"/>
        <v>0</v>
      </c>
    </row>
    <row r="165" spans="1:6" x14ac:dyDescent="0.25">
      <c r="A165" s="1" t="s">
        <v>203</v>
      </c>
      <c r="B165" s="2" t="s">
        <v>204</v>
      </c>
      <c r="C165" s="9">
        <v>3.95</v>
      </c>
      <c r="D165" s="10">
        <f t="shared" si="7"/>
        <v>3.95</v>
      </c>
      <c r="E165" s="12">
        <v>0</v>
      </c>
      <c r="F165" s="9">
        <f t="shared" si="8"/>
        <v>0</v>
      </c>
    </row>
    <row r="166" spans="1:6" x14ac:dyDescent="0.25">
      <c r="A166" s="1" t="s">
        <v>205</v>
      </c>
      <c r="B166" s="2" t="s">
        <v>206</v>
      </c>
      <c r="C166" s="9">
        <v>4.5999999999999996</v>
      </c>
      <c r="D166" s="10">
        <f t="shared" si="7"/>
        <v>4.5999999999999996</v>
      </c>
      <c r="E166" s="12">
        <v>0</v>
      </c>
      <c r="F166" s="9">
        <f t="shared" si="8"/>
        <v>0</v>
      </c>
    </row>
    <row r="167" spans="1:6" x14ac:dyDescent="0.25">
      <c r="A167" s="1" t="s">
        <v>207</v>
      </c>
      <c r="B167" s="2" t="s">
        <v>208</v>
      </c>
      <c r="C167" s="9">
        <v>3.95</v>
      </c>
      <c r="D167" s="10">
        <f t="shared" si="7"/>
        <v>3.95</v>
      </c>
      <c r="E167" s="12">
        <v>0</v>
      </c>
      <c r="F167" s="9">
        <f t="shared" si="8"/>
        <v>0</v>
      </c>
    </row>
    <row r="168" spans="1:6" x14ac:dyDescent="0.25">
      <c r="A168" s="1" t="s">
        <v>209</v>
      </c>
      <c r="B168" s="2" t="s">
        <v>210</v>
      </c>
      <c r="C168" s="9">
        <v>4.25</v>
      </c>
      <c r="D168" s="10">
        <f t="shared" si="7"/>
        <v>4.25</v>
      </c>
      <c r="E168" s="12">
        <v>0</v>
      </c>
      <c r="F168" s="9">
        <f t="shared" si="8"/>
        <v>0</v>
      </c>
    </row>
    <row r="169" spans="1:6" x14ac:dyDescent="0.25">
      <c r="A169" s="1" t="s">
        <v>211</v>
      </c>
      <c r="B169" s="2" t="s">
        <v>212</v>
      </c>
      <c r="C169" s="9">
        <v>2.95</v>
      </c>
      <c r="D169" s="10">
        <f t="shared" si="7"/>
        <v>2.95</v>
      </c>
      <c r="E169" s="12">
        <v>0</v>
      </c>
      <c r="F169" s="9">
        <f t="shared" si="8"/>
        <v>0</v>
      </c>
    </row>
    <row r="170" spans="1:6" x14ac:dyDescent="0.25">
      <c r="A170" s="1" t="s">
        <v>213</v>
      </c>
      <c r="B170" s="2" t="s">
        <v>216</v>
      </c>
      <c r="C170" s="9">
        <v>4.25</v>
      </c>
      <c r="D170" s="10">
        <f t="shared" si="7"/>
        <v>4.25</v>
      </c>
      <c r="E170" s="12">
        <v>0</v>
      </c>
      <c r="F170" s="9">
        <f t="shared" si="8"/>
        <v>0</v>
      </c>
    </row>
    <row r="171" spans="1:6" x14ac:dyDescent="0.25">
      <c r="A171" s="1" t="s">
        <v>215</v>
      </c>
      <c r="B171" s="2" t="s">
        <v>214</v>
      </c>
      <c r="C171" s="9">
        <v>4.95</v>
      </c>
      <c r="D171" s="10">
        <f t="shared" si="7"/>
        <v>4.95</v>
      </c>
      <c r="E171" s="12">
        <v>0</v>
      </c>
      <c r="F171" s="9">
        <f t="shared" si="8"/>
        <v>0</v>
      </c>
    </row>
    <row r="172" spans="1:6" x14ac:dyDescent="0.25">
      <c r="A172" s="1" t="s">
        <v>300</v>
      </c>
      <c r="B172" s="2">
        <v>10475590001</v>
      </c>
      <c r="C172" s="9">
        <v>3.95</v>
      </c>
      <c r="D172" s="10">
        <f t="shared" si="7"/>
        <v>3.95</v>
      </c>
      <c r="E172" s="12">
        <v>0</v>
      </c>
      <c r="F172" s="9">
        <f t="shared" si="8"/>
        <v>0</v>
      </c>
    </row>
    <row r="173" spans="1:6" x14ac:dyDescent="0.25">
      <c r="A173" s="1" t="s">
        <v>217</v>
      </c>
      <c r="B173" s="2" t="s">
        <v>218</v>
      </c>
      <c r="C173" s="9">
        <v>4.25</v>
      </c>
      <c r="D173" s="10">
        <f t="shared" si="7"/>
        <v>4.25</v>
      </c>
      <c r="E173" s="12">
        <v>0</v>
      </c>
      <c r="F173" s="9">
        <f t="shared" si="8"/>
        <v>0</v>
      </c>
    </row>
    <row r="174" spans="1:6" x14ac:dyDescent="0.25">
      <c r="A174" s="1" t="s">
        <v>220</v>
      </c>
      <c r="B174" s="2" t="s">
        <v>219</v>
      </c>
      <c r="C174" s="9">
        <v>3.95</v>
      </c>
      <c r="D174" s="10">
        <f t="shared" si="7"/>
        <v>3.95</v>
      </c>
      <c r="E174" s="12">
        <v>0</v>
      </c>
      <c r="F174" s="9">
        <f t="shared" si="8"/>
        <v>0</v>
      </c>
    </row>
    <row r="175" spans="1:6" x14ac:dyDescent="0.25">
      <c r="A175" s="1" t="s">
        <v>221</v>
      </c>
      <c r="B175" s="2" t="s">
        <v>222</v>
      </c>
      <c r="C175" s="9">
        <v>3.95</v>
      </c>
      <c r="D175" s="10">
        <f t="shared" si="7"/>
        <v>3.95</v>
      </c>
      <c r="E175" s="12">
        <v>0</v>
      </c>
      <c r="F175" s="9">
        <f t="shared" si="8"/>
        <v>0</v>
      </c>
    </row>
    <row r="176" spans="1:6" x14ac:dyDescent="0.25">
      <c r="A176" s="1" t="s">
        <v>223</v>
      </c>
      <c r="B176" s="2" t="s">
        <v>224</v>
      </c>
      <c r="C176" s="9">
        <v>3.95</v>
      </c>
      <c r="D176" s="10">
        <f t="shared" si="7"/>
        <v>3.95</v>
      </c>
      <c r="E176" s="12">
        <v>0</v>
      </c>
      <c r="F176" s="9">
        <f t="shared" si="8"/>
        <v>0</v>
      </c>
    </row>
    <row r="177" spans="1:6" x14ac:dyDescent="0.25">
      <c r="A177" s="1" t="s">
        <v>225</v>
      </c>
      <c r="B177" s="2" t="s">
        <v>226</v>
      </c>
      <c r="C177" s="9">
        <v>3.95</v>
      </c>
      <c r="D177" s="10">
        <f t="shared" si="7"/>
        <v>3.95</v>
      </c>
      <c r="E177" s="12">
        <v>0</v>
      </c>
      <c r="F177" s="9">
        <f t="shared" si="8"/>
        <v>0</v>
      </c>
    </row>
    <row r="178" spans="1:6" x14ac:dyDescent="0.25">
      <c r="A178" s="1" t="s">
        <v>227</v>
      </c>
      <c r="B178" s="2" t="s">
        <v>228</v>
      </c>
      <c r="C178" s="9">
        <v>3.95</v>
      </c>
      <c r="D178" s="10">
        <f t="shared" si="7"/>
        <v>3.95</v>
      </c>
      <c r="E178" s="12">
        <v>0</v>
      </c>
      <c r="F178" s="9">
        <f t="shared" si="8"/>
        <v>0</v>
      </c>
    </row>
    <row r="179" spans="1:6" x14ac:dyDescent="0.25">
      <c r="A179" s="1" t="s">
        <v>229</v>
      </c>
      <c r="B179" s="2" t="s">
        <v>230</v>
      </c>
      <c r="C179" s="9">
        <v>3.95</v>
      </c>
      <c r="D179" s="10">
        <f t="shared" si="7"/>
        <v>3.95</v>
      </c>
      <c r="E179" s="12">
        <v>0</v>
      </c>
      <c r="F179" s="9">
        <f t="shared" si="8"/>
        <v>0</v>
      </c>
    </row>
    <row r="180" spans="1:6" x14ac:dyDescent="0.25">
      <c r="A180" s="1" t="s">
        <v>307</v>
      </c>
      <c r="B180" s="2">
        <v>1051390001</v>
      </c>
      <c r="C180" s="9">
        <v>4.55</v>
      </c>
      <c r="D180" s="10">
        <f t="shared" si="7"/>
        <v>4.55</v>
      </c>
      <c r="E180" s="12">
        <v>0</v>
      </c>
      <c r="F180" s="9">
        <f t="shared" si="8"/>
        <v>0</v>
      </c>
    </row>
    <row r="181" spans="1:6" x14ac:dyDescent="0.25">
      <c r="A181" s="1" t="s">
        <v>231</v>
      </c>
      <c r="B181" s="2" t="s">
        <v>232</v>
      </c>
      <c r="C181" s="9">
        <v>3.95</v>
      </c>
      <c r="D181" s="10">
        <f t="shared" si="7"/>
        <v>3.95</v>
      </c>
      <c r="E181" s="12">
        <v>0</v>
      </c>
      <c r="F181" s="9">
        <f t="shared" si="8"/>
        <v>0</v>
      </c>
    </row>
    <row r="182" spans="1:6" x14ac:dyDescent="0.25">
      <c r="A182" s="1" t="s">
        <v>233</v>
      </c>
      <c r="B182" s="2" t="s">
        <v>234</v>
      </c>
      <c r="C182" s="9">
        <v>3.95</v>
      </c>
      <c r="D182" s="10">
        <f t="shared" si="7"/>
        <v>3.95</v>
      </c>
      <c r="E182" s="12">
        <v>0</v>
      </c>
      <c r="F182" s="9">
        <f t="shared" si="8"/>
        <v>0</v>
      </c>
    </row>
    <row r="183" spans="1:6" x14ac:dyDescent="0.25">
      <c r="A183" s="1" t="s">
        <v>235</v>
      </c>
      <c r="B183" s="2" t="s">
        <v>236</v>
      </c>
      <c r="C183" s="9">
        <v>3.95</v>
      </c>
      <c r="D183" s="10">
        <f t="shared" si="7"/>
        <v>3.95</v>
      </c>
      <c r="E183" s="12">
        <v>0</v>
      </c>
      <c r="F183" s="9">
        <f t="shared" si="8"/>
        <v>0</v>
      </c>
    </row>
    <row r="184" spans="1:6" x14ac:dyDescent="0.25">
      <c r="A184" s="1" t="s">
        <v>237</v>
      </c>
      <c r="B184" s="35" t="s">
        <v>301</v>
      </c>
      <c r="C184" s="9">
        <v>3.95</v>
      </c>
      <c r="D184" s="10">
        <f t="shared" si="7"/>
        <v>3.95</v>
      </c>
      <c r="E184" s="12">
        <v>0</v>
      </c>
      <c r="F184" s="9">
        <f t="shared" si="8"/>
        <v>0</v>
      </c>
    </row>
    <row r="185" spans="1:6" x14ac:dyDescent="0.25">
      <c r="A185" s="1" t="s">
        <v>238</v>
      </c>
      <c r="B185" s="2" t="s">
        <v>239</v>
      </c>
      <c r="C185" s="9">
        <v>3.95</v>
      </c>
      <c r="D185" s="10">
        <f t="shared" si="7"/>
        <v>3.95</v>
      </c>
      <c r="E185" s="12">
        <v>0</v>
      </c>
      <c r="F185" s="9">
        <f t="shared" si="8"/>
        <v>0</v>
      </c>
    </row>
    <row r="186" spans="1:6" x14ac:dyDescent="0.25">
      <c r="A186" s="1" t="s">
        <v>344</v>
      </c>
      <c r="B186" s="2">
        <v>1051730001</v>
      </c>
      <c r="C186" s="9">
        <v>6.99</v>
      </c>
      <c r="D186" s="10">
        <f t="shared" si="7"/>
        <v>6.99</v>
      </c>
      <c r="E186" s="12">
        <v>0</v>
      </c>
      <c r="F186" s="9">
        <f>+D186*E186</f>
        <v>0</v>
      </c>
    </row>
    <row r="187" spans="1:6" ht="18" x14ac:dyDescent="0.3">
      <c r="A187" s="36"/>
      <c r="B187" s="41"/>
      <c r="C187" s="40"/>
      <c r="E187" s="12"/>
    </row>
    <row r="188" spans="1:6" s="20" customFormat="1" x14ac:dyDescent="0.25">
      <c r="A188" s="21" t="s">
        <v>247</v>
      </c>
      <c r="B188" s="15" t="s">
        <v>1</v>
      </c>
      <c r="C188" s="39" t="s">
        <v>269</v>
      </c>
      <c r="D188" s="19"/>
      <c r="E188" s="59"/>
      <c r="F188" s="30"/>
    </row>
    <row r="189" spans="1:6" x14ac:dyDescent="0.25">
      <c r="A189" s="1" t="s">
        <v>348</v>
      </c>
      <c r="B189" s="27" t="s">
        <v>349</v>
      </c>
      <c r="C189" s="9">
        <v>6.95</v>
      </c>
      <c r="D189" s="10">
        <f t="shared" ref="D189:D219" si="9">C189</f>
        <v>6.95</v>
      </c>
      <c r="E189" s="61">
        <v>0</v>
      </c>
      <c r="F189" s="9">
        <f>+D189*E189</f>
        <v>0</v>
      </c>
    </row>
    <row r="190" spans="1:6" x14ac:dyDescent="0.25">
      <c r="A190" t="s">
        <v>350</v>
      </c>
      <c r="B190" s="27" t="s">
        <v>351</v>
      </c>
      <c r="C190" s="9">
        <v>6.95</v>
      </c>
      <c r="D190" s="10">
        <f t="shared" si="9"/>
        <v>6.95</v>
      </c>
      <c r="E190" s="61">
        <v>0</v>
      </c>
      <c r="F190" s="9">
        <f t="shared" ref="F190:F219" si="10">+D190*E190</f>
        <v>0</v>
      </c>
    </row>
    <row r="191" spans="1:6" x14ac:dyDescent="0.25">
      <c r="A191" s="1" t="s">
        <v>259</v>
      </c>
      <c r="B191" s="27">
        <v>1041550002</v>
      </c>
      <c r="C191" s="9">
        <v>2.9</v>
      </c>
      <c r="D191" s="10">
        <f t="shared" si="9"/>
        <v>2.9</v>
      </c>
      <c r="E191" s="61">
        <v>0</v>
      </c>
      <c r="F191" s="9">
        <f t="shared" si="10"/>
        <v>0</v>
      </c>
    </row>
    <row r="192" spans="1:6" x14ac:dyDescent="0.25">
      <c r="A192" t="s">
        <v>346</v>
      </c>
      <c r="B192" s="27">
        <v>1041550004</v>
      </c>
      <c r="C192" s="9">
        <v>3.15</v>
      </c>
      <c r="D192" s="10">
        <f t="shared" si="9"/>
        <v>3.15</v>
      </c>
      <c r="E192" s="61">
        <v>0</v>
      </c>
      <c r="F192" s="9">
        <f t="shared" si="10"/>
        <v>0</v>
      </c>
    </row>
    <row r="193" spans="1:6" x14ac:dyDescent="0.25">
      <c r="A193" t="s">
        <v>347</v>
      </c>
      <c r="B193" s="27">
        <v>1041540004</v>
      </c>
      <c r="C193" s="9">
        <v>3.15</v>
      </c>
      <c r="D193" s="10">
        <f t="shared" si="9"/>
        <v>3.15</v>
      </c>
      <c r="E193" s="61">
        <v>0</v>
      </c>
      <c r="F193" s="9">
        <f t="shared" si="10"/>
        <v>0</v>
      </c>
    </row>
    <row r="194" spans="1:6" x14ac:dyDescent="0.25">
      <c r="A194" s="1" t="s">
        <v>258</v>
      </c>
      <c r="B194" s="27">
        <v>1041550001</v>
      </c>
      <c r="C194" s="9">
        <v>2.75</v>
      </c>
      <c r="D194" s="10">
        <f t="shared" si="9"/>
        <v>2.75</v>
      </c>
      <c r="E194" s="61">
        <v>0</v>
      </c>
      <c r="F194" s="9">
        <f t="shared" si="10"/>
        <v>0</v>
      </c>
    </row>
    <row r="195" spans="1:6" x14ac:dyDescent="0.25">
      <c r="A195" s="1" t="s">
        <v>257</v>
      </c>
      <c r="B195" s="27">
        <v>1041540001</v>
      </c>
      <c r="C195" s="9">
        <v>2.75</v>
      </c>
      <c r="D195" s="10">
        <f t="shared" si="9"/>
        <v>2.75</v>
      </c>
      <c r="E195" s="61">
        <v>0</v>
      </c>
      <c r="F195" s="9">
        <f t="shared" si="10"/>
        <v>0</v>
      </c>
    </row>
    <row r="196" spans="1:6" x14ac:dyDescent="0.25">
      <c r="A196" s="1" t="s">
        <v>352</v>
      </c>
      <c r="B196" s="76">
        <v>1052480001</v>
      </c>
      <c r="C196" s="9">
        <v>9.9499999999999993</v>
      </c>
      <c r="D196" s="10">
        <f t="shared" si="9"/>
        <v>9.9499999999999993</v>
      </c>
      <c r="E196" s="61">
        <v>0</v>
      </c>
      <c r="F196" s="9">
        <f>+D196*E196</f>
        <v>0</v>
      </c>
    </row>
    <row r="197" spans="1:6" x14ac:dyDescent="0.25">
      <c r="A197" s="1" t="s">
        <v>308</v>
      </c>
      <c r="B197" s="76">
        <v>1051400001</v>
      </c>
      <c r="C197" s="9">
        <v>0.95</v>
      </c>
      <c r="D197" s="10">
        <f t="shared" si="9"/>
        <v>0.95</v>
      </c>
      <c r="E197" s="61">
        <v>0</v>
      </c>
      <c r="F197" s="9">
        <f t="shared" si="10"/>
        <v>0</v>
      </c>
    </row>
    <row r="198" spans="1:6" x14ac:dyDescent="0.25">
      <c r="A198" t="s">
        <v>253</v>
      </c>
      <c r="B198" s="27" t="s">
        <v>276</v>
      </c>
      <c r="C198" s="9">
        <v>0.55000000000000004</v>
      </c>
      <c r="D198" s="10">
        <f t="shared" si="9"/>
        <v>0.55000000000000004</v>
      </c>
      <c r="E198" s="61">
        <v>0</v>
      </c>
      <c r="F198" s="9">
        <f t="shared" si="10"/>
        <v>0</v>
      </c>
    </row>
    <row r="199" spans="1:6" x14ac:dyDescent="0.25">
      <c r="A199" s="1" t="s">
        <v>264</v>
      </c>
      <c r="B199" s="27" t="s">
        <v>284</v>
      </c>
      <c r="C199" s="9">
        <v>0.5</v>
      </c>
      <c r="D199" s="10">
        <f t="shared" si="9"/>
        <v>0.5</v>
      </c>
      <c r="E199" s="61">
        <v>0</v>
      </c>
      <c r="F199" s="9">
        <f t="shared" si="10"/>
        <v>0</v>
      </c>
    </row>
    <row r="200" spans="1:6" x14ac:dyDescent="0.25">
      <c r="A200" s="1" t="s">
        <v>255</v>
      </c>
      <c r="B200" s="27" t="s">
        <v>278</v>
      </c>
      <c r="C200" s="9">
        <v>0.6</v>
      </c>
      <c r="D200" s="10">
        <f t="shared" si="9"/>
        <v>0.6</v>
      </c>
      <c r="E200" s="61">
        <v>0</v>
      </c>
      <c r="F200" s="9">
        <f t="shared" si="10"/>
        <v>0</v>
      </c>
    </row>
    <row r="201" spans="1:6" x14ac:dyDescent="0.25">
      <c r="A201" t="s">
        <v>363</v>
      </c>
      <c r="B201" s="27" t="s">
        <v>364</v>
      </c>
      <c r="C201" s="9">
        <v>0.45</v>
      </c>
      <c r="D201" s="10">
        <f t="shared" si="9"/>
        <v>0.45</v>
      </c>
      <c r="E201" s="61">
        <v>0</v>
      </c>
      <c r="F201" s="9">
        <f>+D201*E201</f>
        <v>0</v>
      </c>
    </row>
    <row r="202" spans="1:6" x14ac:dyDescent="0.25">
      <c r="A202" s="1" t="s">
        <v>249</v>
      </c>
      <c r="B202" s="27" t="s">
        <v>272</v>
      </c>
      <c r="C202" s="9">
        <v>0.55000000000000004</v>
      </c>
      <c r="D202" s="10">
        <f t="shared" si="9"/>
        <v>0.55000000000000004</v>
      </c>
      <c r="E202" s="61">
        <v>0</v>
      </c>
      <c r="F202" s="9">
        <f t="shared" si="10"/>
        <v>0</v>
      </c>
    </row>
    <row r="203" spans="1:6" x14ac:dyDescent="0.25">
      <c r="A203" s="1" t="s">
        <v>268</v>
      </c>
      <c r="B203" s="27">
        <v>9795340001</v>
      </c>
      <c r="C203" s="9">
        <v>0.45</v>
      </c>
      <c r="D203" s="10">
        <f t="shared" si="9"/>
        <v>0.45</v>
      </c>
      <c r="E203" s="61">
        <v>0</v>
      </c>
      <c r="F203" s="9">
        <f t="shared" si="10"/>
        <v>0</v>
      </c>
    </row>
    <row r="204" spans="1:6" x14ac:dyDescent="0.25">
      <c r="A204" s="1" t="s">
        <v>251</v>
      </c>
      <c r="B204" s="27" t="s">
        <v>274</v>
      </c>
      <c r="C204" s="9">
        <v>0.65</v>
      </c>
      <c r="D204" s="10">
        <f t="shared" si="9"/>
        <v>0.65</v>
      </c>
      <c r="E204" s="61">
        <v>0</v>
      </c>
      <c r="F204" s="9">
        <f t="shared" si="10"/>
        <v>0</v>
      </c>
    </row>
    <row r="205" spans="1:6" x14ac:dyDescent="0.25">
      <c r="A205" s="1" t="s">
        <v>265</v>
      </c>
      <c r="B205" s="27" t="s">
        <v>285</v>
      </c>
      <c r="C205" s="9">
        <v>0.6</v>
      </c>
      <c r="D205" s="10">
        <f t="shared" si="9"/>
        <v>0.6</v>
      </c>
      <c r="E205" s="61">
        <v>0</v>
      </c>
      <c r="F205" s="9">
        <f t="shared" si="10"/>
        <v>0</v>
      </c>
    </row>
    <row r="206" spans="1:6" x14ac:dyDescent="0.25">
      <c r="A206" s="1" t="s">
        <v>267</v>
      </c>
      <c r="B206" s="27" t="s">
        <v>287</v>
      </c>
      <c r="C206" s="9">
        <v>0.3</v>
      </c>
      <c r="D206" s="10">
        <f t="shared" si="9"/>
        <v>0.3</v>
      </c>
      <c r="E206" s="61">
        <v>0</v>
      </c>
      <c r="F206" s="9">
        <f t="shared" si="10"/>
        <v>0</v>
      </c>
    </row>
    <row r="207" spans="1:6" x14ac:dyDescent="0.25">
      <c r="A207" s="1" t="s">
        <v>252</v>
      </c>
      <c r="B207" s="27" t="s">
        <v>275</v>
      </c>
      <c r="C207" s="9">
        <v>0.5</v>
      </c>
      <c r="D207" s="10">
        <f t="shared" si="9"/>
        <v>0.5</v>
      </c>
      <c r="E207" s="61">
        <v>0</v>
      </c>
      <c r="F207" s="9">
        <f t="shared" si="10"/>
        <v>0</v>
      </c>
    </row>
    <row r="208" spans="1:6" x14ac:dyDescent="0.25">
      <c r="A208" s="1" t="s">
        <v>256</v>
      </c>
      <c r="B208" s="27" t="s">
        <v>279</v>
      </c>
      <c r="C208" s="9">
        <v>0.7</v>
      </c>
      <c r="D208" s="10">
        <f t="shared" si="9"/>
        <v>0.7</v>
      </c>
      <c r="E208" s="61">
        <v>0</v>
      </c>
      <c r="F208" s="9">
        <f t="shared" si="10"/>
        <v>0</v>
      </c>
    </row>
    <row r="209" spans="1:6" x14ac:dyDescent="0.25">
      <c r="A209" s="1" t="s">
        <v>254</v>
      </c>
      <c r="B209" s="27" t="s">
        <v>277</v>
      </c>
      <c r="C209" s="9">
        <v>0.65</v>
      </c>
      <c r="D209" s="10">
        <f t="shared" si="9"/>
        <v>0.65</v>
      </c>
      <c r="E209" s="61">
        <v>0</v>
      </c>
      <c r="F209" s="9">
        <f t="shared" si="10"/>
        <v>0</v>
      </c>
    </row>
    <row r="210" spans="1:6" x14ac:dyDescent="0.25">
      <c r="A210" t="s">
        <v>369</v>
      </c>
      <c r="B210" s="27" t="s">
        <v>370</v>
      </c>
      <c r="C210" s="9">
        <v>0.65</v>
      </c>
      <c r="D210" s="10">
        <f t="shared" si="9"/>
        <v>0.65</v>
      </c>
      <c r="E210" s="61">
        <v>0</v>
      </c>
      <c r="F210" s="9">
        <f>+D210*E210</f>
        <v>0</v>
      </c>
    </row>
    <row r="211" spans="1:6" x14ac:dyDescent="0.25">
      <c r="A211" s="1" t="s">
        <v>248</v>
      </c>
      <c r="B211" s="27" t="s">
        <v>270</v>
      </c>
      <c r="C211" s="9">
        <v>0.7</v>
      </c>
      <c r="D211" s="10">
        <f t="shared" si="9"/>
        <v>0.7</v>
      </c>
      <c r="E211" s="61">
        <v>0</v>
      </c>
      <c r="F211" s="9">
        <f t="shared" si="10"/>
        <v>0</v>
      </c>
    </row>
    <row r="212" spans="1:6" x14ac:dyDescent="0.25">
      <c r="A212" s="1" t="s">
        <v>261</v>
      </c>
      <c r="B212" s="27" t="s">
        <v>281</v>
      </c>
      <c r="C212" s="9">
        <v>0.45</v>
      </c>
      <c r="D212" s="10">
        <f t="shared" si="9"/>
        <v>0.45</v>
      </c>
      <c r="E212" s="61">
        <v>0</v>
      </c>
      <c r="F212" s="9">
        <f t="shared" si="10"/>
        <v>0</v>
      </c>
    </row>
    <row r="213" spans="1:6" x14ac:dyDescent="0.25">
      <c r="A213" s="1" t="s">
        <v>262</v>
      </c>
      <c r="B213" s="27" t="s">
        <v>282</v>
      </c>
      <c r="C213" s="9">
        <v>0.6</v>
      </c>
      <c r="D213" s="10">
        <f t="shared" si="9"/>
        <v>0.6</v>
      </c>
      <c r="E213" s="61">
        <v>0</v>
      </c>
      <c r="F213" s="9">
        <f t="shared" si="10"/>
        <v>0</v>
      </c>
    </row>
    <row r="214" spans="1:6" x14ac:dyDescent="0.25">
      <c r="A214" t="s">
        <v>357</v>
      </c>
      <c r="B214" s="27" t="s">
        <v>271</v>
      </c>
      <c r="C214" s="9">
        <v>0.5</v>
      </c>
      <c r="D214" s="10">
        <f t="shared" si="9"/>
        <v>0.5</v>
      </c>
      <c r="E214" s="61">
        <v>0</v>
      </c>
      <c r="F214" s="9">
        <f t="shared" si="10"/>
        <v>0</v>
      </c>
    </row>
    <row r="215" spans="1:6" x14ac:dyDescent="0.25">
      <c r="A215" s="1" t="s">
        <v>266</v>
      </c>
      <c r="B215" s="27" t="s">
        <v>286</v>
      </c>
      <c r="C215" s="9">
        <v>0.5</v>
      </c>
      <c r="D215" s="10">
        <f t="shared" si="9"/>
        <v>0.5</v>
      </c>
      <c r="E215" s="61">
        <v>0</v>
      </c>
      <c r="F215" s="9">
        <f t="shared" si="10"/>
        <v>0</v>
      </c>
    </row>
    <row r="216" spans="1:6" x14ac:dyDescent="0.25">
      <c r="A216" s="1" t="s">
        <v>260</v>
      </c>
      <c r="B216" s="27" t="s">
        <v>280</v>
      </c>
      <c r="C216" s="9">
        <v>0.5</v>
      </c>
      <c r="D216" s="10">
        <f t="shared" si="9"/>
        <v>0.5</v>
      </c>
      <c r="E216" s="61">
        <v>0</v>
      </c>
      <c r="F216" s="9">
        <f t="shared" si="10"/>
        <v>0</v>
      </c>
    </row>
    <row r="217" spans="1:6" x14ac:dyDescent="0.25">
      <c r="A217" t="s">
        <v>354</v>
      </c>
      <c r="B217" s="27">
        <v>9797790001</v>
      </c>
      <c r="C217" s="9">
        <v>0.4</v>
      </c>
      <c r="D217" s="10">
        <f t="shared" si="9"/>
        <v>0.4</v>
      </c>
      <c r="E217" s="61">
        <v>0</v>
      </c>
      <c r="F217" s="9">
        <f t="shared" si="10"/>
        <v>0</v>
      </c>
    </row>
    <row r="218" spans="1:6" x14ac:dyDescent="0.25">
      <c r="A218" s="1" t="s">
        <v>250</v>
      </c>
      <c r="B218" s="27" t="s">
        <v>273</v>
      </c>
      <c r="C218" s="9">
        <v>0.65</v>
      </c>
      <c r="D218" s="10">
        <f t="shared" si="9"/>
        <v>0.65</v>
      </c>
      <c r="E218" s="61">
        <v>0</v>
      </c>
      <c r="F218" s="9">
        <f t="shared" si="10"/>
        <v>0</v>
      </c>
    </row>
    <row r="219" spans="1:6" x14ac:dyDescent="0.25">
      <c r="A219" s="1" t="s">
        <v>263</v>
      </c>
      <c r="B219" s="27" t="s">
        <v>283</v>
      </c>
      <c r="C219" s="9">
        <v>0.45</v>
      </c>
      <c r="D219" s="10">
        <f t="shared" si="9"/>
        <v>0.45</v>
      </c>
      <c r="E219" s="61">
        <v>0</v>
      </c>
      <c r="F219" s="9">
        <f t="shared" si="10"/>
        <v>0</v>
      </c>
    </row>
    <row r="220" spans="1:6" x14ac:dyDescent="0.25">
      <c r="B220" s="26"/>
      <c r="E220" s="22"/>
    </row>
    <row r="222" spans="1:6" x14ac:dyDescent="0.25">
      <c r="A222" s="1" t="s">
        <v>288</v>
      </c>
      <c r="B222" s="2">
        <v>0</v>
      </c>
      <c r="F222" s="13">
        <f>SUM(F15:F150)</f>
        <v>0</v>
      </c>
    </row>
    <row r="223" spans="1:6" x14ac:dyDescent="0.25">
      <c r="A223" s="1" t="s">
        <v>289</v>
      </c>
      <c r="B223" s="2">
        <v>0</v>
      </c>
      <c r="F223" s="13">
        <f>SUM(F153:F186)</f>
        <v>0</v>
      </c>
    </row>
    <row r="224" spans="1:6" x14ac:dyDescent="0.25">
      <c r="A224" s="1" t="s">
        <v>290</v>
      </c>
      <c r="B224" s="2">
        <v>0</v>
      </c>
      <c r="F224" s="13">
        <f>SUM(F189:F219)</f>
        <v>0</v>
      </c>
    </row>
    <row r="225" spans="1:11" x14ac:dyDescent="0.25">
      <c r="E225" s="13"/>
    </row>
    <row r="226" spans="1:11" ht="15.75" thickBot="1" x14ac:dyDescent="0.3">
      <c r="A226" s="1" t="s">
        <v>292</v>
      </c>
      <c r="E226" s="13"/>
      <c r="F226" s="77">
        <f>SUM(F15:F220)</f>
        <v>0</v>
      </c>
    </row>
    <row r="227" spans="1:11" x14ac:dyDescent="0.25">
      <c r="A227" t="s">
        <v>345</v>
      </c>
      <c r="E227" s="13"/>
      <c r="F227" s="9">
        <f>SUM(F226,-F226*0.1)</f>
        <v>0</v>
      </c>
      <c r="I227" s="75" t="s">
        <v>343</v>
      </c>
      <c r="J227" s="64"/>
      <c r="K227" s="65"/>
    </row>
    <row r="228" spans="1:11" x14ac:dyDescent="0.25">
      <c r="E228" s="13"/>
      <c r="I228" s="66" t="s">
        <v>339</v>
      </c>
      <c r="J228" s="73" t="s">
        <v>342</v>
      </c>
      <c r="K228" s="67"/>
    </row>
    <row r="229" spans="1:11" ht="15.75" thickBot="1" x14ac:dyDescent="0.3">
      <c r="A229" t="s">
        <v>314</v>
      </c>
      <c r="E229" s="13"/>
      <c r="F229" s="9">
        <v>8.26</v>
      </c>
      <c r="I229" s="68">
        <v>0</v>
      </c>
      <c r="J229" s="62">
        <f>SUM(F229,F230,-I229)</f>
        <v>8.26</v>
      </c>
      <c r="K229" s="67"/>
    </row>
    <row r="230" spans="1:11" ht="15.75" thickBot="1" x14ac:dyDescent="0.3">
      <c r="A230" t="s">
        <v>315</v>
      </c>
      <c r="D230" s="82" t="s">
        <v>353</v>
      </c>
      <c r="E230" s="13"/>
      <c r="F230" s="80">
        <v>0</v>
      </c>
      <c r="I230" s="69"/>
      <c r="J230" s="63"/>
      <c r="K230" s="67"/>
    </row>
    <row r="231" spans="1:11" x14ac:dyDescent="0.25">
      <c r="E231" s="13"/>
      <c r="I231" s="69"/>
      <c r="J231" s="63"/>
      <c r="K231" s="67"/>
    </row>
    <row r="232" spans="1:11" x14ac:dyDescent="0.25">
      <c r="A232" s="1" t="s">
        <v>293</v>
      </c>
      <c r="E232" s="13"/>
      <c r="F232" s="10">
        <f>SUM(F227:F230)</f>
        <v>8.26</v>
      </c>
      <c r="I232" s="69"/>
      <c r="J232" s="63"/>
      <c r="K232" s="67"/>
    </row>
    <row r="233" spans="1:11" ht="15.75" thickBot="1" x14ac:dyDescent="0.3">
      <c r="E233" s="13"/>
      <c r="I233" s="66" t="s">
        <v>340</v>
      </c>
      <c r="J233" s="63"/>
      <c r="K233" s="67"/>
    </row>
    <row r="234" spans="1:11" ht="15.75" thickBot="1" x14ac:dyDescent="0.3">
      <c r="E234" s="81" t="s">
        <v>372</v>
      </c>
      <c r="F234" s="80">
        <v>0</v>
      </c>
      <c r="I234" s="68">
        <v>0</v>
      </c>
      <c r="J234" s="62">
        <f>SUM(F234,-I234)</f>
        <v>0</v>
      </c>
      <c r="K234" s="74" t="s">
        <v>341</v>
      </c>
    </row>
    <row r="235" spans="1:11" x14ac:dyDescent="0.25">
      <c r="E235" s="13"/>
      <c r="I235" s="69"/>
      <c r="J235" s="63"/>
      <c r="K235" s="67"/>
    </row>
    <row r="236" spans="1:11" ht="15.75" thickBot="1" x14ac:dyDescent="0.3">
      <c r="A236" s="1" t="s">
        <v>291</v>
      </c>
      <c r="E236" s="13"/>
      <c r="F236" s="48">
        <f>SUM(F232+F234)</f>
        <v>8.26</v>
      </c>
      <c r="I236" s="70"/>
      <c r="J236" s="71"/>
      <c r="K236" s="72">
        <f>SUM(J234,J229)*0.967</f>
        <v>7.9874199999999993</v>
      </c>
    </row>
    <row r="239" spans="1:11" x14ac:dyDescent="0.25">
      <c r="A239" s="47" t="s">
        <v>316</v>
      </c>
    </row>
    <row r="240" spans="1:11" x14ac:dyDescent="0.25">
      <c r="A240" s="47" t="s">
        <v>317</v>
      </c>
    </row>
  </sheetData>
  <mergeCells count="8">
    <mergeCell ref="C2:F2"/>
    <mergeCell ref="C4:F4"/>
    <mergeCell ref="C12:F12"/>
    <mergeCell ref="E13:E14"/>
    <mergeCell ref="C5:F5"/>
    <mergeCell ref="C6:F6"/>
    <mergeCell ref="C7:F7"/>
    <mergeCell ref="C8:F8"/>
  </mergeCells>
  <phoneticPr fontId="13" type="noConversion"/>
  <printOptions gridLines="1"/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Larsen</dc:creator>
  <cp:lastModifiedBy>Karl</cp:lastModifiedBy>
  <cp:lastPrinted>2013-10-02T15:16:43Z</cp:lastPrinted>
  <dcterms:created xsi:type="dcterms:W3CDTF">2012-07-10T14:08:52Z</dcterms:created>
  <dcterms:modified xsi:type="dcterms:W3CDTF">2015-10-15T03:10:18Z</dcterms:modified>
</cp:coreProperties>
</file>